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5440" windowHeight="11700"/>
  </bookViews>
  <sheets>
    <sheet name="kalkulace 2020" sheetId="1" r:id="rId1"/>
    <sheet name="DSC přehled" sheetId="4" state="hidden" r:id="rId2"/>
    <sheet name="číselník středisek" sheetId="2" state="hidden" r:id="rId3"/>
  </sheets>
  <definedNames>
    <definedName name="_FilterDatabase" localSheetId="2" hidden="1">'číselník středisek'!$A$1:$G$561</definedName>
    <definedName name="DVSC">'kalkulace 2020'!$A$1:$G$72</definedName>
    <definedName name="JDSC">'kalkulace 2020'!$A$1:$G$72</definedName>
    <definedName name="_xlnm.Print_Area" localSheetId="0">'kalkulace 2020'!$A$1:$G$80</definedName>
    <definedName name="Print_Area" localSheetId="0">'kalkulace 2020'!$A$1:$G$79</definedName>
    <definedName name="předklad" localSheetId="1">#REF!</definedName>
    <definedName name="předklad">#REF!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/>
  <c r="D40"/>
  <c r="E72"/>
  <c r="E41"/>
  <c r="E40"/>
  <c r="E24" l="1"/>
  <c r="D43" l="1"/>
  <c r="E43"/>
  <c r="E28"/>
  <c r="D28"/>
  <c r="E32" l="1"/>
  <c r="E27"/>
  <c r="D32"/>
  <c r="D27"/>
  <c r="D24"/>
  <c r="D18" l="1"/>
  <c r="D34"/>
  <c r="D29"/>
  <c r="D26"/>
  <c r="D23"/>
  <c r="D42" l="1"/>
  <c r="E23"/>
  <c r="E34" l="1"/>
  <c r="E29"/>
  <c r="E26"/>
  <c r="E18"/>
  <c r="E42" l="1"/>
  <c r="D9" i="4"/>
  <c r="E65" i="1" l="1"/>
  <c r="E66" s="1"/>
  <c r="E64"/>
  <c r="E34" i="4"/>
  <c r="E33"/>
  <c r="E32"/>
  <c r="E31"/>
  <c r="E69" i="1" l="1"/>
  <c r="E71" s="1"/>
  <c r="D7" i="4"/>
  <c r="D8" l="1"/>
  <c r="E35" l="1"/>
  <c r="D21" l="1"/>
  <c r="D20"/>
  <c r="D10"/>
  <c r="D14" l="1"/>
  <c r="D16" l="1"/>
  <c r="D15" l="1"/>
  <c r="D4" l="1"/>
  <c r="D23" l="1"/>
  <c r="D24"/>
  <c r="D37"/>
  <c r="D38" s="1"/>
  <c r="D17"/>
</calcChain>
</file>

<file path=xl/sharedStrings.xml><?xml version="1.0" encoding="utf-8"?>
<sst xmlns="http://schemas.openxmlformats.org/spreadsheetml/2006/main" count="3853" uniqueCount="1602">
  <si>
    <t>Příloha č. 19 k vyhlášce č. 428/2001 Sb.</t>
  </si>
  <si>
    <t>Tabulka č. 1</t>
  </si>
  <si>
    <t>I</t>
  </si>
  <si>
    <t>Příjemce vodného a stočného</t>
  </si>
  <si>
    <t>II</t>
  </si>
  <si>
    <t>Provozovatel - název a IČ</t>
  </si>
  <si>
    <t>III</t>
  </si>
  <si>
    <t>Vlastník - název a IČ</t>
  </si>
  <si>
    <t>Adamov</t>
  </si>
  <si>
    <t>IV</t>
  </si>
  <si>
    <t>Formulář A až F</t>
  </si>
  <si>
    <t>V</t>
  </si>
  <si>
    <t>Index 1 až x</t>
  </si>
  <si>
    <t>VI</t>
  </si>
  <si>
    <t>IČPE související s cenou</t>
  </si>
  <si>
    <t>Řádek</t>
  </si>
  <si>
    <t>Náklady pro výpočet ceny pro vodné a stočné</t>
  </si>
  <si>
    <t>Nákladové položky</t>
  </si>
  <si>
    <t>Měrná jednotka</t>
  </si>
  <si>
    <t>2a</t>
  </si>
  <si>
    <t>1.</t>
  </si>
  <si>
    <t>Materiál</t>
  </si>
  <si>
    <t>1.1</t>
  </si>
  <si>
    <t>- surová voda podzemní + povrchová</t>
  </si>
  <si>
    <t>1.2</t>
  </si>
  <si>
    <t>- pitná voda převzatá + odpadní voda předaná k čištění</t>
  </si>
  <si>
    <t>1.3</t>
  </si>
  <si>
    <t>- chemikálie</t>
  </si>
  <si>
    <t>1.4</t>
  </si>
  <si>
    <t>- ostatní materiál</t>
  </si>
  <si>
    <t>2.</t>
  </si>
  <si>
    <t>Energie</t>
  </si>
  <si>
    <t>2.1</t>
  </si>
  <si>
    <t>- elektrická energie</t>
  </si>
  <si>
    <t>2.2</t>
  </si>
  <si>
    <t>- ostatní energie (plyn, pevná a kapalná energie)</t>
  </si>
  <si>
    <t>Mzdy</t>
  </si>
  <si>
    <t>3.1</t>
  </si>
  <si>
    <t>- přímé mzdy</t>
  </si>
  <si>
    <t>3.2</t>
  </si>
  <si>
    <t>- ostatní osobní náklady</t>
  </si>
  <si>
    <t>Ostatní přímé náklady</t>
  </si>
  <si>
    <t>4.1</t>
  </si>
  <si>
    <t>- odpisy</t>
  </si>
  <si>
    <t>4.2</t>
  </si>
  <si>
    <t>- opravy infrastrukturního majetku</t>
  </si>
  <si>
    <t>4.3</t>
  </si>
  <si>
    <t>- nájem infrastrukturního majetku</t>
  </si>
  <si>
    <t>4.4</t>
  </si>
  <si>
    <t>- prostředky obnovy infrastrukturního majetku</t>
  </si>
  <si>
    <t>Provozní náklady</t>
  </si>
  <si>
    <t>5.1</t>
  </si>
  <si>
    <t>- poplatky za vypouštení odpadních vod</t>
  </si>
  <si>
    <t>5.2</t>
  </si>
  <si>
    <t>- ostatní provozní náklady externí</t>
  </si>
  <si>
    <t>5.3</t>
  </si>
  <si>
    <t>- ostatní provozní náklady ve vlastní režii</t>
  </si>
  <si>
    <t>Finanční náklady</t>
  </si>
  <si>
    <t>Výrobní režie</t>
  </si>
  <si>
    <t>Správní režie</t>
  </si>
  <si>
    <t>A</t>
  </si>
  <si>
    <t>Hodnota souvisejícího infrastrukt. majetku podle VÚME</t>
  </si>
  <si>
    <t>B</t>
  </si>
  <si>
    <t>Pořizovací cena souvis. provozního hmotného majetku</t>
  </si>
  <si>
    <t>C</t>
  </si>
  <si>
    <t>Počet pracovníků</t>
  </si>
  <si>
    <t>osob</t>
  </si>
  <si>
    <t>D</t>
  </si>
  <si>
    <t>Voda pitná fakturovaná</t>
  </si>
  <si>
    <t>E</t>
  </si>
  <si>
    <t>- z toho domácnosti</t>
  </si>
  <si>
    <t>F</t>
  </si>
  <si>
    <t>Voda odpadní odváděná fakturovaná</t>
  </si>
  <si>
    <t>G</t>
  </si>
  <si>
    <t>H</t>
  </si>
  <si>
    <t>Voda srážková fakturovaná</t>
  </si>
  <si>
    <t>Voda odpadní čištěná</t>
  </si>
  <si>
    <t>J</t>
  </si>
  <si>
    <t>Pitná nebo odpadní voda převzatá</t>
  </si>
  <si>
    <t>K</t>
  </si>
  <si>
    <t>Pitná nebo odpadní voda předaná</t>
  </si>
  <si>
    <t>Pozn.:</t>
  </si>
  <si>
    <t>VÚME = vybrané údaje majetkové evidence</t>
  </si>
  <si>
    <t>Tabulka č. 2</t>
  </si>
  <si>
    <t>Kalkulovaná cena pro vodné a pro stočné</t>
  </si>
  <si>
    <t>Text</t>
  </si>
  <si>
    <t>4a</t>
  </si>
  <si>
    <t>7a</t>
  </si>
  <si>
    <t>11.</t>
  </si>
  <si>
    <r>
      <t>Kč / m</t>
    </r>
    <r>
      <rPr>
        <vertAlign val="superscript"/>
        <sz val="9"/>
        <color rgb="FF0070C0"/>
        <rFont val="Arial"/>
        <family val="2"/>
        <charset val="238"/>
      </rPr>
      <t>3</t>
    </r>
  </si>
  <si>
    <t>12.</t>
  </si>
  <si>
    <t>13.</t>
  </si>
  <si>
    <t>Kalkulační zisk</t>
  </si>
  <si>
    <t>14.</t>
  </si>
  <si>
    <t>- podíl kalkulačního zisku z ÚVN (orientační ukazatel)</t>
  </si>
  <si>
    <t>%</t>
  </si>
  <si>
    <t>15.</t>
  </si>
  <si>
    <t>- z řádku 13 na rozvoj a obnovu infrastrukturního majetku</t>
  </si>
  <si>
    <t>16.</t>
  </si>
  <si>
    <t>17.</t>
  </si>
  <si>
    <t>Voda fakturovaná pitná, odpadní + srážková</t>
  </si>
  <si>
    <t>18.</t>
  </si>
  <si>
    <t>CENA pro vodné, stočné</t>
  </si>
  <si>
    <t>19.</t>
  </si>
  <si>
    <t>středisko</t>
  </si>
  <si>
    <t>název střediska</t>
  </si>
  <si>
    <t>reference</t>
  </si>
  <si>
    <t>oblast</t>
  </si>
  <si>
    <t>PS</t>
  </si>
  <si>
    <t>období kalkulace</t>
  </si>
  <si>
    <t>IČO</t>
  </si>
  <si>
    <t>10000</t>
  </si>
  <si>
    <t>Oblast Sever</t>
  </si>
  <si>
    <t>SEVER</t>
  </si>
  <si>
    <t>režie</t>
  </si>
  <si>
    <t>11000</t>
  </si>
  <si>
    <t>PS Táborsko</t>
  </si>
  <si>
    <t>11100</t>
  </si>
  <si>
    <t>11101</t>
  </si>
  <si>
    <t>Planá nad Lužnicí</t>
  </si>
  <si>
    <t>říjen</t>
  </si>
  <si>
    <t>26069539</t>
  </si>
  <si>
    <t>11102</t>
  </si>
  <si>
    <t>Sezimovo Ústí</t>
  </si>
  <si>
    <t>11103</t>
  </si>
  <si>
    <t>Tábor</t>
  </si>
  <si>
    <t>11104</t>
  </si>
  <si>
    <t>Radimovice u Želče</t>
  </si>
  <si>
    <t>PS Soběslavsko</t>
  </si>
  <si>
    <t>duben</t>
  </si>
  <si>
    <t>00252751</t>
  </si>
  <si>
    <t>11105</t>
  </si>
  <si>
    <t>Slapy</t>
  </si>
  <si>
    <t>00667161</t>
  </si>
  <si>
    <t>11106</t>
  </si>
  <si>
    <t>Dražice</t>
  </si>
  <si>
    <t>leden</t>
  </si>
  <si>
    <t>00252239</t>
  </si>
  <si>
    <t>11107</t>
  </si>
  <si>
    <t>Hanson - Hůrka</t>
  </si>
  <si>
    <t>11108</t>
  </si>
  <si>
    <t>Malšice</t>
  </si>
  <si>
    <t>00252522</t>
  </si>
  <si>
    <t>11109</t>
  </si>
  <si>
    <t>Ústrašice</t>
  </si>
  <si>
    <t>00667218</t>
  </si>
  <si>
    <t>11110</t>
  </si>
  <si>
    <t>Želeč</t>
  </si>
  <si>
    <t>00253201</t>
  </si>
  <si>
    <t>11200</t>
  </si>
  <si>
    <t>11201</t>
  </si>
  <si>
    <t>Bradáčov</t>
  </si>
  <si>
    <t>00512532</t>
  </si>
  <si>
    <t>11202</t>
  </si>
  <si>
    <t>Klenovice</t>
  </si>
  <si>
    <t>00512672</t>
  </si>
  <si>
    <t>11203</t>
  </si>
  <si>
    <t>Košice</t>
  </si>
  <si>
    <t>00252468</t>
  </si>
  <si>
    <t>11204</t>
  </si>
  <si>
    <t>Mladá Vožice</t>
  </si>
  <si>
    <t>ukončeno</t>
  </si>
  <si>
    <t>11205</t>
  </si>
  <si>
    <t>Myslkovice</t>
  </si>
  <si>
    <t>00667048</t>
  </si>
  <si>
    <t>11206</t>
  </si>
  <si>
    <t>Ratibořské Hory</t>
  </si>
  <si>
    <t>00252794</t>
  </si>
  <si>
    <t>11207</t>
  </si>
  <si>
    <t>Roudná</t>
  </si>
  <si>
    <t>00252816</t>
  </si>
  <si>
    <t>11208</t>
  </si>
  <si>
    <t>Skalice</t>
  </si>
  <si>
    <t>00252867</t>
  </si>
  <si>
    <t>11209</t>
  </si>
  <si>
    <t>Smilovy Hory</t>
  </si>
  <si>
    <t>00252913</t>
  </si>
  <si>
    <t>11210</t>
  </si>
  <si>
    <t>Soběslav</t>
  </si>
  <si>
    <t>00252921</t>
  </si>
  <si>
    <t>11211</t>
  </si>
  <si>
    <t>Šebířov</t>
  </si>
  <si>
    <t>00253006</t>
  </si>
  <si>
    <t>11212</t>
  </si>
  <si>
    <t>Tučapy</t>
  </si>
  <si>
    <t>00253049</t>
  </si>
  <si>
    <t>11213</t>
  </si>
  <si>
    <t>Přehořov</t>
  </si>
  <si>
    <t>00252719</t>
  </si>
  <si>
    <t>11214</t>
  </si>
  <si>
    <t>Sedlečko</t>
  </si>
  <si>
    <t>00667145</t>
  </si>
  <si>
    <t>11300</t>
  </si>
  <si>
    <t>PS Veselsko</t>
  </si>
  <si>
    <t>11301</t>
  </si>
  <si>
    <t>Bošilec</t>
  </si>
  <si>
    <t>00581194</t>
  </si>
  <si>
    <t>11302</t>
  </si>
  <si>
    <t>Dolní Bukovsko</t>
  </si>
  <si>
    <t>00244791</t>
  </si>
  <si>
    <t>11303</t>
  </si>
  <si>
    <t>Drahotěšice</t>
  </si>
  <si>
    <t>00581267</t>
  </si>
  <si>
    <t>11304</t>
  </si>
  <si>
    <t>Dráchov</t>
  </si>
  <si>
    <t>00252221</t>
  </si>
  <si>
    <t>11305</t>
  </si>
  <si>
    <t>Choustník</t>
  </si>
  <si>
    <t>00252361</t>
  </si>
  <si>
    <t>11306</t>
  </si>
  <si>
    <t>Choustník - Intersnack</t>
  </si>
  <si>
    <t>11307</t>
  </si>
  <si>
    <t>Modrá Hůrka</t>
  </si>
  <si>
    <t>00581763</t>
  </si>
  <si>
    <t>11308</t>
  </si>
  <si>
    <t>Neplachov</t>
  </si>
  <si>
    <t>00581801</t>
  </si>
  <si>
    <t>11309</t>
  </si>
  <si>
    <t>Řípec</t>
  </si>
  <si>
    <t>00667137</t>
  </si>
  <si>
    <t>11310</t>
  </si>
  <si>
    <t>SMO Bukovská voda</t>
  </si>
  <si>
    <t>11311</t>
  </si>
  <si>
    <t>Ševětín</t>
  </si>
  <si>
    <t>11312</t>
  </si>
  <si>
    <t>Vitín</t>
  </si>
  <si>
    <t>00581925</t>
  </si>
  <si>
    <t>11313</t>
  </si>
  <si>
    <t>SPM Ševětín - Vitín</t>
  </si>
  <si>
    <t>11314</t>
  </si>
  <si>
    <t>Veselí nad Lužnicí</t>
  </si>
  <si>
    <t>00253081</t>
  </si>
  <si>
    <t>11315</t>
  </si>
  <si>
    <t>Zlukov</t>
  </si>
  <si>
    <t>00667315</t>
  </si>
  <si>
    <t>11316</t>
  </si>
  <si>
    <t>Žimutice</t>
  </si>
  <si>
    <t>00245763</t>
  </si>
  <si>
    <t>11317</t>
  </si>
  <si>
    <t>Žíšov</t>
  </si>
  <si>
    <t>00667331</t>
  </si>
  <si>
    <t>11400</t>
  </si>
  <si>
    <t>PS Milevsko</t>
  </si>
  <si>
    <t>11401</t>
  </si>
  <si>
    <t>Božetice</t>
  </si>
  <si>
    <t>00249556</t>
  </si>
  <si>
    <t>11402</t>
  </si>
  <si>
    <t>Přeštěnice</t>
  </si>
  <si>
    <t>00250040</t>
  </si>
  <si>
    <t>11403</t>
  </si>
  <si>
    <t>Sepekov</t>
  </si>
  <si>
    <t>00250091</t>
  </si>
  <si>
    <t>11404</t>
  </si>
  <si>
    <t>Hrejkovice</t>
  </si>
  <si>
    <t>00249688</t>
  </si>
  <si>
    <t>11405</t>
  </si>
  <si>
    <t>Jistebnice</t>
  </si>
  <si>
    <t>00252425</t>
  </si>
  <si>
    <t>11406</t>
  </si>
  <si>
    <t>Jistebnice - Hůrka</t>
  </si>
  <si>
    <t>11407</t>
  </si>
  <si>
    <t>Jistebnice - Chlum</t>
  </si>
  <si>
    <t>11408</t>
  </si>
  <si>
    <t>Jistebnice - Zbelítov</t>
  </si>
  <si>
    <t>11409</t>
  </si>
  <si>
    <t>Jistebnice - Zvěstonín</t>
  </si>
  <si>
    <t>11410</t>
  </si>
  <si>
    <t>Kovářov</t>
  </si>
  <si>
    <t>00249777</t>
  </si>
  <si>
    <t>11411</t>
  </si>
  <si>
    <t>Milevsko</t>
  </si>
  <si>
    <t>červen</t>
  </si>
  <si>
    <t>00249831</t>
  </si>
  <si>
    <t>11412</t>
  </si>
  <si>
    <t>Opařany</t>
  </si>
  <si>
    <t>00252638</t>
  </si>
  <si>
    <t>11413</t>
  </si>
  <si>
    <t>Řepeč</t>
  </si>
  <si>
    <t>na činnosti</t>
  </si>
  <si>
    <t>11414</t>
  </si>
  <si>
    <t>Stádlec</t>
  </si>
  <si>
    <t>00252930</t>
  </si>
  <si>
    <t>11415</t>
  </si>
  <si>
    <t>Zbelítov</t>
  </si>
  <si>
    <t>00511692</t>
  </si>
  <si>
    <t>11416</t>
  </si>
  <si>
    <t>Zběšičky</t>
  </si>
  <si>
    <t>00511463</t>
  </si>
  <si>
    <t>11417</t>
  </si>
  <si>
    <t>ZVVZ Milevsko</t>
  </si>
  <si>
    <t>11418</t>
  </si>
  <si>
    <t>Nadějkov</t>
  </si>
  <si>
    <t>00249891</t>
  </si>
  <si>
    <t>11500</t>
  </si>
  <si>
    <t>Provoz ČOV</t>
  </si>
  <si>
    <t>20000</t>
  </si>
  <si>
    <t>Oblast Jih</t>
  </si>
  <si>
    <t>JIH</t>
  </si>
  <si>
    <t>21000</t>
  </si>
  <si>
    <t>PS Budějovicko</t>
  </si>
  <si>
    <t>21100</t>
  </si>
  <si>
    <t>Provoz sítě I.</t>
  </si>
  <si>
    <t>21101</t>
  </si>
  <si>
    <t>21102</t>
  </si>
  <si>
    <t>Branišov</t>
  </si>
  <si>
    <t>00581666</t>
  </si>
  <si>
    <t>21103</t>
  </si>
  <si>
    <t>Břehov</t>
  </si>
  <si>
    <t>00581208</t>
  </si>
  <si>
    <t>21104</t>
  </si>
  <si>
    <t>Čakov</t>
  </si>
  <si>
    <t>00581216</t>
  </si>
  <si>
    <t>21105</t>
  </si>
  <si>
    <t>Čejkovice</t>
  </si>
  <si>
    <t>00244724</t>
  </si>
  <si>
    <t>21106</t>
  </si>
  <si>
    <t>Dasný</t>
  </si>
  <si>
    <t>00581224</t>
  </si>
  <si>
    <t>21107</t>
  </si>
  <si>
    <t>Dívčice</t>
  </si>
  <si>
    <t>00244775</t>
  </si>
  <si>
    <t>21108</t>
  </si>
  <si>
    <t>Dříteň</t>
  </si>
  <si>
    <t>00244830</t>
  </si>
  <si>
    <t>21109</t>
  </si>
  <si>
    <t>Dubné</t>
  </si>
  <si>
    <t>00244856</t>
  </si>
  <si>
    <t>21110</t>
  </si>
  <si>
    <t>Hlavatce</t>
  </si>
  <si>
    <t>00581313</t>
  </si>
  <si>
    <t>21111</t>
  </si>
  <si>
    <t>Hluboká nad Vltavou</t>
  </si>
  <si>
    <t>00244899</t>
  </si>
  <si>
    <t>21112</t>
  </si>
  <si>
    <t>Homole</t>
  </si>
  <si>
    <t>00244902</t>
  </si>
  <si>
    <t>21113</t>
  </si>
  <si>
    <t>Jankov</t>
  </si>
  <si>
    <t>00245020</t>
  </si>
  <si>
    <t>21114</t>
  </si>
  <si>
    <t>Lipí</t>
  </si>
  <si>
    <t>00245160</t>
  </si>
  <si>
    <t>21115</t>
  </si>
  <si>
    <t>Lišov</t>
  </si>
  <si>
    <t>00245178</t>
  </si>
  <si>
    <t>21116</t>
  </si>
  <si>
    <t>Litvínovice</t>
  </si>
  <si>
    <t>00245194</t>
  </si>
  <si>
    <t>21117</t>
  </si>
  <si>
    <t>Mydlovary</t>
  </si>
  <si>
    <t>00581780</t>
  </si>
  <si>
    <t>21118</t>
  </si>
  <si>
    <t>Nákří</t>
  </si>
  <si>
    <t>00581798</t>
  </si>
  <si>
    <t>21119</t>
  </si>
  <si>
    <t>Olešník</t>
  </si>
  <si>
    <t>00245291</t>
  </si>
  <si>
    <t>21120</t>
  </si>
  <si>
    <t>Pištín</t>
  </si>
  <si>
    <t>00581844</t>
  </si>
  <si>
    <t>21121</t>
  </si>
  <si>
    <t>Sedlec</t>
  </si>
  <si>
    <t>00245411</t>
  </si>
  <si>
    <t>21122</t>
  </si>
  <si>
    <t>SOŠE - Hluboká nad Vltavou</t>
  </si>
  <si>
    <t>00513156</t>
  </si>
  <si>
    <t>21123</t>
  </si>
  <si>
    <t>Zahájí</t>
  </si>
  <si>
    <t>00581372</t>
  </si>
  <si>
    <t>21124</t>
  </si>
  <si>
    <t>Zliv</t>
  </si>
  <si>
    <t>00245721</t>
  </si>
  <si>
    <t>21125</t>
  </si>
  <si>
    <t>Žabovřesky</t>
  </si>
  <si>
    <t>00245747</t>
  </si>
  <si>
    <t>21126</t>
  </si>
  <si>
    <t>Žabovřesky - Dehtáře</t>
  </si>
  <si>
    <t>21200</t>
  </si>
  <si>
    <t>Provoz sítě II.</t>
  </si>
  <si>
    <t>21201</t>
  </si>
  <si>
    <t>Borovnice</t>
  </si>
  <si>
    <t>00581186</t>
  </si>
  <si>
    <t>21202</t>
  </si>
  <si>
    <t>Doubravice</t>
  </si>
  <si>
    <t>00581259</t>
  </si>
  <si>
    <t>21203</t>
  </si>
  <si>
    <t>Heřmaň</t>
  </si>
  <si>
    <t>00581305</t>
  </si>
  <si>
    <t>21204</t>
  </si>
  <si>
    <t>Nedabyle</t>
  </si>
  <si>
    <t>00245224</t>
  </si>
  <si>
    <t>21205</t>
  </si>
  <si>
    <t>Nová Ves u ČB</t>
  </si>
  <si>
    <t>00581810</t>
  </si>
  <si>
    <t>21206</t>
  </si>
  <si>
    <t>SPM - Cenová unie Nedabylsko</t>
  </si>
  <si>
    <t>21207</t>
  </si>
  <si>
    <t>Boršov nad Vltavou</t>
  </si>
  <si>
    <t>00244694</t>
  </si>
  <si>
    <t>21208</t>
  </si>
  <si>
    <t>Doubravice - stočné</t>
  </si>
  <si>
    <t>21209</t>
  </si>
  <si>
    <t>Doudleby</t>
  </si>
  <si>
    <t>00244813</t>
  </si>
  <si>
    <t>21210</t>
  </si>
  <si>
    <t>Dubičné</t>
  </si>
  <si>
    <t>00581275</t>
  </si>
  <si>
    <t>21211</t>
  </si>
  <si>
    <t>Hlincová Hora</t>
  </si>
  <si>
    <t>ČB</t>
  </si>
  <si>
    <t>PS Českobudějovicko</t>
  </si>
  <si>
    <t>00581321</t>
  </si>
  <si>
    <t>21212</t>
  </si>
  <si>
    <t>Hůry</t>
  </si>
  <si>
    <t>00581381</t>
  </si>
  <si>
    <t>21213</t>
  </si>
  <si>
    <t>Chotýčany</t>
  </si>
  <si>
    <t>00581402</t>
  </si>
  <si>
    <t>21214</t>
  </si>
  <si>
    <t>Jivno</t>
  </si>
  <si>
    <t>00581411</t>
  </si>
  <si>
    <t>21215</t>
  </si>
  <si>
    <t>Kamenný Újezd</t>
  </si>
  <si>
    <t>00245062</t>
  </si>
  <si>
    <t>21216</t>
  </si>
  <si>
    <t>Libníč</t>
  </si>
  <si>
    <t>00581445</t>
  </si>
  <si>
    <t>21217</t>
  </si>
  <si>
    <t>Plav</t>
  </si>
  <si>
    <t>00581861</t>
  </si>
  <si>
    <t>21218</t>
  </si>
  <si>
    <t>Roudné</t>
  </si>
  <si>
    <t>00245372</t>
  </si>
  <si>
    <t>21219</t>
  </si>
  <si>
    <t>Rudolfov</t>
  </si>
  <si>
    <t>00295381</t>
  </si>
  <si>
    <t>21220</t>
  </si>
  <si>
    <t>Římov</t>
  </si>
  <si>
    <t>00245402</t>
  </si>
  <si>
    <t>21221</t>
  </si>
  <si>
    <t>Temelín</t>
  </si>
  <si>
    <t>00245534</t>
  </si>
  <si>
    <t>21222</t>
  </si>
  <si>
    <t>Včelná</t>
  </si>
  <si>
    <t>00245607</t>
  </si>
  <si>
    <t>21223</t>
  </si>
  <si>
    <t>Vidov</t>
  </si>
  <si>
    <t>00581917</t>
  </si>
  <si>
    <t>21224</t>
  </si>
  <si>
    <t>Vráto</t>
  </si>
  <si>
    <t>00581950</t>
  </si>
  <si>
    <t>21225</t>
  </si>
  <si>
    <t>Všemyslice</t>
  </si>
  <si>
    <t>00245666</t>
  </si>
  <si>
    <t>21226</t>
  </si>
  <si>
    <t>Planá u ČB</t>
  </si>
  <si>
    <t>21300</t>
  </si>
  <si>
    <t>Provoz ÚV</t>
  </si>
  <si>
    <t>21400</t>
  </si>
  <si>
    <t>Provoz ČOV I.</t>
  </si>
  <si>
    <t>21500</t>
  </si>
  <si>
    <t>Provoz ČOV II.</t>
  </si>
  <si>
    <t>22000</t>
  </si>
  <si>
    <t>PS Krumlovsko</t>
  </si>
  <si>
    <t>22100</t>
  </si>
  <si>
    <t>Provoz Český Krumlov</t>
  </si>
  <si>
    <t>22101</t>
  </si>
  <si>
    <t>Bohdalovice</t>
  </si>
  <si>
    <t>22102</t>
  </si>
  <si>
    <t>Český Krumlov</t>
  </si>
  <si>
    <t>00245836</t>
  </si>
  <si>
    <t>22103</t>
  </si>
  <si>
    <t>Dolní Třebonín</t>
  </si>
  <si>
    <t>22104</t>
  </si>
  <si>
    <t>Kájov - Staré Dobrkovice</t>
  </si>
  <si>
    <t>00245933</t>
  </si>
  <si>
    <t>22105</t>
  </si>
  <si>
    <t>Mirkovice</t>
  </si>
  <si>
    <t>00246000</t>
  </si>
  <si>
    <t>22106</t>
  </si>
  <si>
    <t>Přísečná</t>
  </si>
  <si>
    <t>00246107</t>
  </si>
  <si>
    <t>22107</t>
  </si>
  <si>
    <t>Světlík</t>
  </si>
  <si>
    <t>22108</t>
  </si>
  <si>
    <t>Větřní</t>
  </si>
  <si>
    <t>00246182</t>
  </si>
  <si>
    <t>22109</t>
  </si>
  <si>
    <t>Záluží</t>
  </si>
  <si>
    <t>22200</t>
  </si>
  <si>
    <t>Provoz Křemže</t>
  </si>
  <si>
    <t>22201</t>
  </si>
  <si>
    <t>Křemže</t>
  </si>
  <si>
    <t>00245950</t>
  </si>
  <si>
    <t>22202</t>
  </si>
  <si>
    <t>Vrábče</t>
  </si>
  <si>
    <t>00581941</t>
  </si>
  <si>
    <t>22203</t>
  </si>
  <si>
    <t>Holubov</t>
  </si>
  <si>
    <t>00245879</t>
  </si>
  <si>
    <t>22204</t>
  </si>
  <si>
    <t>Chvalšiny</t>
  </si>
  <si>
    <t>00245925</t>
  </si>
  <si>
    <t>22205</t>
  </si>
  <si>
    <t>Srnín</t>
  </si>
  <si>
    <t>00475777</t>
  </si>
  <si>
    <t>22206</t>
  </si>
  <si>
    <t>Zlatá Koruna</t>
  </si>
  <si>
    <t>22207</t>
  </si>
  <si>
    <t>Chvalšiny - Agrowald</t>
  </si>
  <si>
    <t>srpen</t>
  </si>
  <si>
    <t>22300</t>
  </si>
  <si>
    <t>PS Lipensko</t>
  </si>
  <si>
    <t>22301</t>
  </si>
  <si>
    <t>Černá v Pošumaví</t>
  </si>
  <si>
    <t>00245828</t>
  </si>
  <si>
    <t>22302</t>
  </si>
  <si>
    <t>Frymburk</t>
  </si>
  <si>
    <t>00245861</t>
  </si>
  <si>
    <t>22303</t>
  </si>
  <si>
    <t>Horní Planá</t>
  </si>
  <si>
    <t>00245895</t>
  </si>
  <si>
    <t>22304</t>
  </si>
  <si>
    <t>Hořice na Šumavě</t>
  </si>
  <si>
    <t>00245909</t>
  </si>
  <si>
    <t>22305</t>
  </si>
  <si>
    <t>Kovářov - kanalizace Junák</t>
  </si>
  <si>
    <t>22306</t>
  </si>
  <si>
    <t>Lipno</t>
  </si>
  <si>
    <t>00245976</t>
  </si>
  <si>
    <t>22307</t>
  </si>
  <si>
    <t>Loučovice</t>
  </si>
  <si>
    <t>00245984</t>
  </si>
  <si>
    <t>22308</t>
  </si>
  <si>
    <t>Přední Výtoň</t>
  </si>
  <si>
    <t>00246085</t>
  </si>
  <si>
    <t>22309</t>
  </si>
  <si>
    <t>Vyšší Brod</t>
  </si>
  <si>
    <t>00246191</t>
  </si>
  <si>
    <t>22400</t>
  </si>
  <si>
    <t>Provoz kolektor</t>
  </si>
  <si>
    <t>23000</t>
  </si>
  <si>
    <t>PS Kaplicko</t>
  </si>
  <si>
    <t>23100</t>
  </si>
  <si>
    <t>Provoz Kaplice</t>
  </si>
  <si>
    <t>23101</t>
  </si>
  <si>
    <t>Benešov nad Černou</t>
  </si>
  <si>
    <t>23102</t>
  </si>
  <si>
    <t>Besednice</t>
  </si>
  <si>
    <t>00245798</t>
  </si>
  <si>
    <t>23103</t>
  </si>
  <si>
    <t>SPM Besednice</t>
  </si>
  <si>
    <t>23104</t>
  </si>
  <si>
    <t>Bujanov</t>
  </si>
  <si>
    <t>00245810</t>
  </si>
  <si>
    <t>23105</t>
  </si>
  <si>
    <t>České Dráhy a.s.</t>
  </si>
  <si>
    <t>70994226</t>
  </si>
  <si>
    <t>23106</t>
  </si>
  <si>
    <t>Dolní Dvořiště</t>
  </si>
  <si>
    <t>00245844</t>
  </si>
  <si>
    <t>23107</t>
  </si>
  <si>
    <t>Horní Dvořiště</t>
  </si>
  <si>
    <t>00245887</t>
  </si>
  <si>
    <t>23108</t>
  </si>
  <si>
    <t>Horní Stropnice</t>
  </si>
  <si>
    <t>00544515</t>
  </si>
  <si>
    <t>23109</t>
  </si>
  <si>
    <t>SPM Horní Stropnice - Žár</t>
  </si>
  <si>
    <t>23110</t>
  </si>
  <si>
    <t>Kamenná</t>
  </si>
  <si>
    <t>00581429</t>
  </si>
  <si>
    <t>23111</t>
  </si>
  <si>
    <t>Kaplice</t>
  </si>
  <si>
    <t>00245941</t>
  </si>
  <si>
    <t>23112</t>
  </si>
  <si>
    <t>Kaplice nádraží (obec Střítež)</t>
  </si>
  <si>
    <t>23113</t>
  </si>
  <si>
    <t>Ločenice</t>
  </si>
  <si>
    <t>00245208</t>
  </si>
  <si>
    <t>23114</t>
  </si>
  <si>
    <t>Svatý Jan nad Malší</t>
  </si>
  <si>
    <t>00245488</t>
  </si>
  <si>
    <t>23115</t>
  </si>
  <si>
    <t>SPM Ločenice - Svatý Ján nad Malší</t>
  </si>
  <si>
    <t>23116</t>
  </si>
  <si>
    <t>Ločenice - Nesmeň</t>
  </si>
  <si>
    <t>23117</t>
  </si>
  <si>
    <t>SPM Nesmeň, Něchov, Todně</t>
  </si>
  <si>
    <t>23118</t>
  </si>
  <si>
    <t>Malonty</t>
  </si>
  <si>
    <t>00245992</t>
  </si>
  <si>
    <t>23119</t>
  </si>
  <si>
    <t>Netřebice</t>
  </si>
  <si>
    <t>00246018</t>
  </si>
  <si>
    <t>23120</t>
  </si>
  <si>
    <t>Pohorská Ves</t>
  </si>
  <si>
    <t>00475483</t>
  </si>
  <si>
    <t>23121</t>
  </si>
  <si>
    <t>Ráveň (obec Střítež)</t>
  </si>
  <si>
    <t>23122</t>
  </si>
  <si>
    <t>Rožmitál na Šumavě</t>
  </si>
  <si>
    <t>23123</t>
  </si>
  <si>
    <t>Slavče</t>
  </si>
  <si>
    <t>00245429</t>
  </si>
  <si>
    <t>23124</t>
  </si>
  <si>
    <t>Soběnov</t>
  </si>
  <si>
    <t>00665657</t>
  </si>
  <si>
    <t>23125</t>
  </si>
  <si>
    <t>Velešín</t>
  </si>
  <si>
    <t>00246174</t>
  </si>
  <si>
    <t>23200</t>
  </si>
  <si>
    <t>Provoz Borovany</t>
  </si>
  <si>
    <t>PS Borovansko</t>
  </si>
  <si>
    <t>23201</t>
  </si>
  <si>
    <t>Borovany</t>
  </si>
  <si>
    <t>00244686</t>
  </si>
  <si>
    <t>23202</t>
  </si>
  <si>
    <t>Hranice u Nových Hradů</t>
  </si>
  <si>
    <t>00581364</t>
  </si>
  <si>
    <t>23203</t>
  </si>
  <si>
    <t>Jílovice</t>
  </si>
  <si>
    <t>00245038</t>
  </si>
  <si>
    <t>23204</t>
  </si>
  <si>
    <t>Ledenice</t>
  </si>
  <si>
    <t>00245135</t>
  </si>
  <si>
    <t>23205</t>
  </si>
  <si>
    <t>Nové Hrady</t>
  </si>
  <si>
    <t>00245267</t>
  </si>
  <si>
    <t>23206</t>
  </si>
  <si>
    <t>Olešnice</t>
  </si>
  <si>
    <t>00245283</t>
  </si>
  <si>
    <t>23207</t>
  </si>
  <si>
    <t>Trhové Sviny</t>
  </si>
  <si>
    <t>00245551</t>
  </si>
  <si>
    <t>23208</t>
  </si>
  <si>
    <t>Trhové Sviny - Něchov, Todně</t>
  </si>
  <si>
    <t>23209</t>
  </si>
  <si>
    <t>Žár</t>
  </si>
  <si>
    <t>00581976</t>
  </si>
  <si>
    <t>23300</t>
  </si>
  <si>
    <t>???</t>
  </si>
  <si>
    <t>23400</t>
  </si>
  <si>
    <t>23500</t>
  </si>
  <si>
    <t>24000</t>
  </si>
  <si>
    <t>PS Prachaticko</t>
  </si>
  <si>
    <t>24100</t>
  </si>
  <si>
    <t>24101</t>
  </si>
  <si>
    <t>Husinec</t>
  </si>
  <si>
    <t>00250449</t>
  </si>
  <si>
    <t>24102</t>
  </si>
  <si>
    <t>Prachatice</t>
  </si>
  <si>
    <t>00250627</t>
  </si>
  <si>
    <t>24103</t>
  </si>
  <si>
    <t>Vlachovo Březí</t>
  </si>
  <si>
    <t>24104</t>
  </si>
  <si>
    <t>Těšovice</t>
  </si>
  <si>
    <t>00250741</t>
  </si>
  <si>
    <t>24200</t>
  </si>
  <si>
    <t>PS Vimpersko</t>
  </si>
  <si>
    <t>24201</t>
  </si>
  <si>
    <t>Bohumilice</t>
  </si>
  <si>
    <t>00250333</t>
  </si>
  <si>
    <t>24202</t>
  </si>
  <si>
    <t>Borová Lada</t>
  </si>
  <si>
    <t>červenec</t>
  </si>
  <si>
    <t>00250341</t>
  </si>
  <si>
    <t>24203</t>
  </si>
  <si>
    <t>Vacov</t>
  </si>
  <si>
    <t>00250783</t>
  </si>
  <si>
    <t>24204</t>
  </si>
  <si>
    <t>Vimperk</t>
  </si>
  <si>
    <t>00250805</t>
  </si>
  <si>
    <t>24300</t>
  </si>
  <si>
    <t>PS Vodňansko</t>
  </si>
  <si>
    <t>24301</t>
  </si>
  <si>
    <t>Číčenice</t>
  </si>
  <si>
    <t>00251097</t>
  </si>
  <si>
    <t>24302</t>
  </si>
  <si>
    <t>Chelčice</t>
  </si>
  <si>
    <t>00251241</t>
  </si>
  <si>
    <t>24303</t>
  </si>
  <si>
    <t>Chvalovice</t>
  </si>
  <si>
    <t>PS Volarsko</t>
  </si>
  <si>
    <t>00583031</t>
  </si>
  <si>
    <t>24304</t>
  </si>
  <si>
    <t>Lhenice</t>
  </si>
  <si>
    <t>00250546</t>
  </si>
  <si>
    <t>24305</t>
  </si>
  <si>
    <t>Libějovice</t>
  </si>
  <si>
    <t>00667641</t>
  </si>
  <si>
    <t>24306</t>
  </si>
  <si>
    <t>Netolice</t>
  </si>
  <si>
    <t>00250601</t>
  </si>
  <si>
    <t>24307</t>
  </si>
  <si>
    <t>Vodňany</t>
  </si>
  <si>
    <t>květen</t>
  </si>
  <si>
    <t>00251984</t>
  </si>
  <si>
    <t>24308</t>
  </si>
  <si>
    <t>Předčištění JD</t>
  </si>
  <si>
    <t>24400</t>
  </si>
  <si>
    <t>24401</t>
  </si>
  <si>
    <t>Bavorov</t>
  </si>
  <si>
    <t>00250945</t>
  </si>
  <si>
    <t>24402</t>
  </si>
  <si>
    <t>Ktiš</t>
  </si>
  <si>
    <t>24403</t>
  </si>
  <si>
    <t>Ktiš - Březovík, Smědeč</t>
  </si>
  <si>
    <t>24404</t>
  </si>
  <si>
    <t>Kubova Huť</t>
  </si>
  <si>
    <t>24405</t>
  </si>
  <si>
    <t>Lenora</t>
  </si>
  <si>
    <t>00250538</t>
  </si>
  <si>
    <t>24406</t>
  </si>
  <si>
    <t>Mahouš</t>
  </si>
  <si>
    <t>00583081</t>
  </si>
  <si>
    <t>24407</t>
  </si>
  <si>
    <t>Němčice</t>
  </si>
  <si>
    <t>00250554</t>
  </si>
  <si>
    <t>24408</t>
  </si>
  <si>
    <t>Strunkovice nad Blanicí</t>
  </si>
  <si>
    <t>00250708</t>
  </si>
  <si>
    <t>24409</t>
  </si>
  <si>
    <t>Volary</t>
  </si>
  <si>
    <t>00250830</t>
  </si>
  <si>
    <t>24500</t>
  </si>
  <si>
    <t>Provoz Volyně</t>
  </si>
  <si>
    <t>24501</t>
  </si>
  <si>
    <t>Němětice</t>
  </si>
  <si>
    <t>24502</t>
  </si>
  <si>
    <t>Nihošovice</t>
  </si>
  <si>
    <t>24503</t>
  </si>
  <si>
    <t>Nišovice</t>
  </si>
  <si>
    <t>24504</t>
  </si>
  <si>
    <t>Volyně</t>
  </si>
  <si>
    <t>24505</t>
  </si>
  <si>
    <t>SPM Volyně - Nišovice</t>
  </si>
  <si>
    <t>24506</t>
  </si>
  <si>
    <t>Čestice</t>
  </si>
  <si>
    <t>00251089</t>
  </si>
  <si>
    <t>24507</t>
  </si>
  <si>
    <t>Hoštice</t>
  </si>
  <si>
    <t>24600</t>
  </si>
  <si>
    <t>30000</t>
  </si>
  <si>
    <t>Oblast Západ</t>
  </si>
  <si>
    <t>ZÁPAD</t>
  </si>
  <si>
    <t>31000</t>
  </si>
  <si>
    <t>PS Písecko</t>
  </si>
  <si>
    <t>31100</t>
  </si>
  <si>
    <t>Provoz sítě</t>
  </si>
  <si>
    <t>31101</t>
  </si>
  <si>
    <t>Bernartice</t>
  </si>
  <si>
    <t>00249530</t>
  </si>
  <si>
    <t>31102</t>
  </si>
  <si>
    <t>Čimelice</t>
  </si>
  <si>
    <t>00249599</t>
  </si>
  <si>
    <t>31103</t>
  </si>
  <si>
    <t>Čížová</t>
  </si>
  <si>
    <t>00249602</t>
  </si>
  <si>
    <t>31104</t>
  </si>
  <si>
    <t>Dražíč</t>
  </si>
  <si>
    <t>31105</t>
  </si>
  <si>
    <t>Horosedly</t>
  </si>
  <si>
    <t>00583961</t>
  </si>
  <si>
    <t>31106</t>
  </si>
  <si>
    <t>Kestřany</t>
  </si>
  <si>
    <t>00249742</t>
  </si>
  <si>
    <t>31107</t>
  </si>
  <si>
    <t>Mirotice</t>
  </si>
  <si>
    <t>00249840</t>
  </si>
  <si>
    <t>31108</t>
  </si>
  <si>
    <t>Oslov</t>
  </si>
  <si>
    <t>00249955</t>
  </si>
  <si>
    <t>31109</t>
  </si>
  <si>
    <t>Písek</t>
  </si>
  <si>
    <t>31110</t>
  </si>
  <si>
    <t>Skály</t>
  </si>
  <si>
    <t>00250104</t>
  </si>
  <si>
    <t>31111</t>
  </si>
  <si>
    <t>Zvíkovské Podhradí</t>
  </si>
  <si>
    <t>31112</t>
  </si>
  <si>
    <t>Žďár</t>
  </si>
  <si>
    <t>00512028</t>
  </si>
  <si>
    <t>31113</t>
  </si>
  <si>
    <t>Albrechtice nad Vltavou</t>
  </si>
  <si>
    <t>00249521</t>
  </si>
  <si>
    <t>31114</t>
  </si>
  <si>
    <t>Dobev</t>
  </si>
  <si>
    <t>00249629</t>
  </si>
  <si>
    <t>31115</t>
  </si>
  <si>
    <t>Drhovle</t>
  </si>
  <si>
    <t>00249645</t>
  </si>
  <si>
    <t>31116</t>
  </si>
  <si>
    <t>Mirovice</t>
  </si>
  <si>
    <t>00249858</t>
  </si>
  <si>
    <t>31117</t>
  </si>
  <si>
    <t>Protivín</t>
  </si>
  <si>
    <t>00250023</t>
  </si>
  <si>
    <t>31118</t>
  </si>
  <si>
    <t>Ražice</t>
  </si>
  <si>
    <t>00250074</t>
  </si>
  <si>
    <t>31119</t>
  </si>
  <si>
    <t>Tálín</t>
  </si>
  <si>
    <t>00250163</t>
  </si>
  <si>
    <t>31200</t>
  </si>
  <si>
    <t>Provoz Strakonice</t>
  </si>
  <si>
    <t>31201</t>
  </si>
  <si>
    <t>Rovná</t>
  </si>
  <si>
    <t>00667811</t>
  </si>
  <si>
    <t>31202</t>
  </si>
  <si>
    <t>Řepice</t>
  </si>
  <si>
    <t>00267820</t>
  </si>
  <si>
    <t>31203</t>
  </si>
  <si>
    <t>Cehnice</t>
  </si>
  <si>
    <t>00251038</t>
  </si>
  <si>
    <t>31204</t>
  </si>
  <si>
    <t>Čejetice</t>
  </si>
  <si>
    <t>00251054</t>
  </si>
  <si>
    <t>31205</t>
  </si>
  <si>
    <t>Jinín</t>
  </si>
  <si>
    <t>00477435</t>
  </si>
  <si>
    <t>31206</t>
  </si>
  <si>
    <t>Miloňovice</t>
  </si>
  <si>
    <t>00251488</t>
  </si>
  <si>
    <t>31207</t>
  </si>
  <si>
    <t>Přešťovice</t>
  </si>
  <si>
    <t>00251704</t>
  </si>
  <si>
    <t>31208</t>
  </si>
  <si>
    <t>Slaník</t>
  </si>
  <si>
    <t>00667846</t>
  </si>
  <si>
    <t>31209</t>
  </si>
  <si>
    <t>Štěkeň</t>
  </si>
  <si>
    <t>00251895</t>
  </si>
  <si>
    <t>31300</t>
  </si>
  <si>
    <t>31400</t>
  </si>
  <si>
    <t>32000</t>
  </si>
  <si>
    <t>PS Blatensko</t>
  </si>
  <si>
    <t>32100</t>
  </si>
  <si>
    <t>Provoz Blatná</t>
  </si>
  <si>
    <t>32101</t>
  </si>
  <si>
    <t>Bezdědovice</t>
  </si>
  <si>
    <t>00476837</t>
  </si>
  <si>
    <t>32102</t>
  </si>
  <si>
    <t>Blatná</t>
  </si>
  <si>
    <t>00250996</t>
  </si>
  <si>
    <t>32103</t>
  </si>
  <si>
    <t>Doubravice u Strakonic</t>
  </si>
  <si>
    <t>00251101</t>
  </si>
  <si>
    <t>32104</t>
  </si>
  <si>
    <t>Hlupín</t>
  </si>
  <si>
    <t>00477125</t>
  </si>
  <si>
    <t>32105</t>
  </si>
  <si>
    <t>Mečichov</t>
  </si>
  <si>
    <t>00251470</t>
  </si>
  <si>
    <t>32106</t>
  </si>
  <si>
    <t>Bělčice</t>
  </si>
  <si>
    <t>00250953</t>
  </si>
  <si>
    <t>32107</t>
  </si>
  <si>
    <t>Březí</t>
  </si>
  <si>
    <t>47256851</t>
  </si>
  <si>
    <t>32108</t>
  </si>
  <si>
    <t>Bukovník</t>
  </si>
  <si>
    <t>PS Sušicko</t>
  </si>
  <si>
    <t>47730871</t>
  </si>
  <si>
    <t>32109</t>
  </si>
  <si>
    <t>Chrášťovice</t>
  </si>
  <si>
    <t>00251267</t>
  </si>
  <si>
    <t>32110</t>
  </si>
  <si>
    <t>Lnáře</t>
  </si>
  <si>
    <t>00251437</t>
  </si>
  <si>
    <t>32111</t>
  </si>
  <si>
    <t>Předmíř</t>
  </si>
  <si>
    <t>00228699</t>
  </si>
  <si>
    <t>32112</t>
  </si>
  <si>
    <t>Radomyšl</t>
  </si>
  <si>
    <t>00251721</t>
  </si>
  <si>
    <t>32113</t>
  </si>
  <si>
    <t>Sedlice</t>
  </si>
  <si>
    <t>00251755</t>
  </si>
  <si>
    <t>32114</t>
  </si>
  <si>
    <t>Štěchovice</t>
  </si>
  <si>
    <t>00667862</t>
  </si>
  <si>
    <t>32115</t>
  </si>
  <si>
    <t>Volenice</t>
  </si>
  <si>
    <t>PS Horažďovicko</t>
  </si>
  <si>
    <t>00397342</t>
  </si>
  <si>
    <t>32200</t>
  </si>
  <si>
    <t>32201</t>
  </si>
  <si>
    <t>Horažďovice</t>
  </si>
  <si>
    <t>00255513</t>
  </si>
  <si>
    <t>32202</t>
  </si>
  <si>
    <t>Hradešice</t>
  </si>
  <si>
    <t>00255548</t>
  </si>
  <si>
    <t>32203</t>
  </si>
  <si>
    <t>Chanovice</t>
  </si>
  <si>
    <t>00255556</t>
  </si>
  <si>
    <t>32204</t>
  </si>
  <si>
    <t>Katovice</t>
  </si>
  <si>
    <t>00251305</t>
  </si>
  <si>
    <t>32205</t>
  </si>
  <si>
    <t>Malý Bor</t>
  </si>
  <si>
    <t>00255777</t>
  </si>
  <si>
    <t>32206</t>
  </si>
  <si>
    <t>Horní Poříčí</t>
  </si>
  <si>
    <t>00477133</t>
  </si>
  <si>
    <t>32207</t>
  </si>
  <si>
    <t>Střelské Hoštice</t>
  </si>
  <si>
    <t>00251844</t>
  </si>
  <si>
    <t>32208</t>
  </si>
  <si>
    <t>Myslív</t>
  </si>
  <si>
    <t>32300</t>
  </si>
  <si>
    <t>32301</t>
  </si>
  <si>
    <t>Sušice</t>
  </si>
  <si>
    <t>00256129</t>
  </si>
  <si>
    <t>33000</t>
  </si>
  <si>
    <t>PS Plzeňsko</t>
  </si>
  <si>
    <t>33100</t>
  </si>
  <si>
    <t>Provoz Dobřany</t>
  </si>
  <si>
    <t>33101</t>
  </si>
  <si>
    <t>Blatnice</t>
  </si>
  <si>
    <t>00257567</t>
  </si>
  <si>
    <t>33102</t>
  </si>
  <si>
    <t>Dobřany</t>
  </si>
  <si>
    <t>00256552</t>
  </si>
  <si>
    <t>33103</t>
  </si>
  <si>
    <t>Horušany</t>
  </si>
  <si>
    <t>33104</t>
  </si>
  <si>
    <t>Chlumčany</t>
  </si>
  <si>
    <t>00256650</t>
  </si>
  <si>
    <t>33105</t>
  </si>
  <si>
    <t>Chotěšov</t>
  </si>
  <si>
    <t>00256706</t>
  </si>
  <si>
    <t>33106</t>
  </si>
  <si>
    <t>Letiště Líně</t>
  </si>
  <si>
    <t>33107</t>
  </si>
  <si>
    <t>Líně</t>
  </si>
  <si>
    <t>00258059</t>
  </si>
  <si>
    <t>33108</t>
  </si>
  <si>
    <t>Merklín</t>
  </si>
  <si>
    <t>00256901</t>
  </si>
  <si>
    <t>33109</t>
  </si>
  <si>
    <t>Nová Ves (PL)</t>
  </si>
  <si>
    <t>00574287</t>
  </si>
  <si>
    <t>33110</t>
  </si>
  <si>
    <t>Soběkury</t>
  </si>
  <si>
    <t>00257222</t>
  </si>
  <si>
    <t>33111</t>
  </si>
  <si>
    <t>Vstiš</t>
  </si>
  <si>
    <t>00257435</t>
  </si>
  <si>
    <t>33112</t>
  </si>
  <si>
    <t>Zbůch</t>
  </si>
  <si>
    <t>00258555</t>
  </si>
  <si>
    <t>33113</t>
  </si>
  <si>
    <t>Zbůch B+BC (podnik)</t>
  </si>
  <si>
    <t>33200</t>
  </si>
  <si>
    <t>Provoz Přeštice</t>
  </si>
  <si>
    <t>33201</t>
  </si>
  <si>
    <t>Blovice</t>
  </si>
  <si>
    <t>00256455</t>
  </si>
  <si>
    <t>33202</t>
  </si>
  <si>
    <t>Buková</t>
  </si>
  <si>
    <t>00256471</t>
  </si>
  <si>
    <t>33203</t>
  </si>
  <si>
    <t>Černošín</t>
  </si>
  <si>
    <t>00259772</t>
  </si>
  <si>
    <t>33204</t>
  </si>
  <si>
    <t>Česká Bříza</t>
  </si>
  <si>
    <t>00257630</t>
  </si>
  <si>
    <t>33205</t>
  </si>
  <si>
    <t>Dolní Lukavice</t>
  </si>
  <si>
    <t>00256561</t>
  </si>
  <si>
    <t>33206</t>
  </si>
  <si>
    <t>Dýšina</t>
  </si>
  <si>
    <t>00257745</t>
  </si>
  <si>
    <t>33207</t>
  </si>
  <si>
    <t>Chlum</t>
  </si>
  <si>
    <t>00256641</t>
  </si>
  <si>
    <t>33208</t>
  </si>
  <si>
    <t>Chválenice</t>
  </si>
  <si>
    <t>00256714</t>
  </si>
  <si>
    <t>33209</t>
  </si>
  <si>
    <t>Kyšice</t>
  </si>
  <si>
    <t>00258024</t>
  </si>
  <si>
    <t>33210</t>
  </si>
  <si>
    <t>Líšťany</t>
  </si>
  <si>
    <t>00258067</t>
  </si>
  <si>
    <t>33211</t>
  </si>
  <si>
    <t>Losiná</t>
  </si>
  <si>
    <t>00256871</t>
  </si>
  <si>
    <t>33212</t>
  </si>
  <si>
    <t>Lužany</t>
  </si>
  <si>
    <t>00256897</t>
  </si>
  <si>
    <t>33213</t>
  </si>
  <si>
    <t>Nové Mitrovice</t>
  </si>
  <si>
    <t>00257052</t>
  </si>
  <si>
    <t>33214</t>
  </si>
  <si>
    <t>Přeštice</t>
  </si>
  <si>
    <t>00257125</t>
  </si>
  <si>
    <t>33215</t>
  </si>
  <si>
    <t>Přivaděč (Vodovod Radyně a.s.)</t>
  </si>
  <si>
    <t>33216</t>
  </si>
  <si>
    <t>Střížovice</t>
  </si>
  <si>
    <t>00257273</t>
  </si>
  <si>
    <t>33217</t>
  </si>
  <si>
    <t>Šťáhlavy</t>
  </si>
  <si>
    <t>00257290</t>
  </si>
  <si>
    <t>33218</t>
  </si>
  <si>
    <t>Únětice</t>
  </si>
  <si>
    <t>00574333</t>
  </si>
  <si>
    <t>33219</t>
  </si>
  <si>
    <t>Vlčtejn</t>
  </si>
  <si>
    <t>00574058</t>
  </si>
  <si>
    <t>33220</t>
  </si>
  <si>
    <t>Záchlumí</t>
  </si>
  <si>
    <t>00573621</t>
  </si>
  <si>
    <t>33221</t>
  </si>
  <si>
    <t>Žákava</t>
  </si>
  <si>
    <t>40000</t>
  </si>
  <si>
    <t>Oblast Východ</t>
  </si>
  <si>
    <t>VÝCHOD</t>
  </si>
  <si>
    <t>41000</t>
  </si>
  <si>
    <t>PS Hradecko</t>
  </si>
  <si>
    <t>41100</t>
  </si>
  <si>
    <t>Provoz Jindřichův Hradec</t>
  </si>
  <si>
    <t>41101</t>
  </si>
  <si>
    <t>Doňov</t>
  </si>
  <si>
    <t>00476722</t>
  </si>
  <si>
    <t>41102</t>
  </si>
  <si>
    <t>Pleše</t>
  </si>
  <si>
    <t>00512702</t>
  </si>
  <si>
    <t>41103</t>
  </si>
  <si>
    <t>Újezdec</t>
  </si>
  <si>
    <t>00512745</t>
  </si>
  <si>
    <t>41104</t>
  </si>
  <si>
    <t>Višňová</t>
  </si>
  <si>
    <t>00512753</t>
  </si>
  <si>
    <t>41105</t>
  </si>
  <si>
    <t>Záhoří</t>
  </si>
  <si>
    <t>00512770</t>
  </si>
  <si>
    <t>41106</t>
  </si>
  <si>
    <t>Drahov</t>
  </si>
  <si>
    <t>00512583</t>
  </si>
  <si>
    <t>41107</t>
  </si>
  <si>
    <t>Val</t>
  </si>
  <si>
    <t>00667226</t>
  </si>
  <si>
    <t>41108</t>
  </si>
  <si>
    <t>Hatín</t>
  </si>
  <si>
    <t>00246646</t>
  </si>
  <si>
    <t>41109</t>
  </si>
  <si>
    <t>Polště</t>
  </si>
  <si>
    <t>00666491</t>
  </si>
  <si>
    <t>41110</t>
  </si>
  <si>
    <t>Blažejov</t>
  </si>
  <si>
    <t>00246298</t>
  </si>
  <si>
    <t>41111</t>
  </si>
  <si>
    <t>Hospříz</t>
  </si>
  <si>
    <t>00246751</t>
  </si>
  <si>
    <t>41112</t>
  </si>
  <si>
    <t>Ratiboř</t>
  </si>
  <si>
    <t>00512711</t>
  </si>
  <si>
    <t>41113</t>
  </si>
  <si>
    <t>Roseč</t>
  </si>
  <si>
    <t>00512779</t>
  </si>
  <si>
    <t>41114</t>
  </si>
  <si>
    <t>Dolní Pěna</t>
  </si>
  <si>
    <t>00512940</t>
  </si>
  <si>
    <t>41115</t>
  </si>
  <si>
    <t>Dolní Žďár</t>
  </si>
  <si>
    <t>00512958</t>
  </si>
  <si>
    <t>41116</t>
  </si>
  <si>
    <t>Horní Pěna</t>
  </si>
  <si>
    <t>00246719</t>
  </si>
  <si>
    <t>41117</t>
  </si>
  <si>
    <t>Jarošov nad Nežárkou</t>
  </si>
  <si>
    <t>00246859</t>
  </si>
  <si>
    <t>41118</t>
  </si>
  <si>
    <t>Jindřichův Hradec</t>
  </si>
  <si>
    <t>00246875</t>
  </si>
  <si>
    <t>41119</t>
  </si>
  <si>
    <t>SPM Jindřichův Hradec</t>
  </si>
  <si>
    <t>41120</t>
  </si>
  <si>
    <t>Jindřiš (Rodvínov)</t>
  </si>
  <si>
    <t>00247375</t>
  </si>
  <si>
    <t>41121</t>
  </si>
  <si>
    <t>Kardašova Řečice</t>
  </si>
  <si>
    <t>00246905</t>
  </si>
  <si>
    <t>41122</t>
  </si>
  <si>
    <t>Nová Včelnice</t>
  </si>
  <si>
    <t>00247146</t>
  </si>
  <si>
    <t>41123</t>
  </si>
  <si>
    <t>Okrouhlá Radouň</t>
  </si>
  <si>
    <t>00666483</t>
  </si>
  <si>
    <t>41124</t>
  </si>
  <si>
    <t>Popelín</t>
  </si>
  <si>
    <t>00247286</t>
  </si>
  <si>
    <t>41125</t>
  </si>
  <si>
    <t>Žirovnice</t>
  </si>
  <si>
    <t>00249505</t>
  </si>
  <si>
    <t>41126</t>
  </si>
  <si>
    <t>Oldřiš - Mutiněves</t>
  </si>
  <si>
    <t>41200</t>
  </si>
  <si>
    <t>42000</t>
  </si>
  <si>
    <t>PS Dačicko</t>
  </si>
  <si>
    <t>42100</t>
  </si>
  <si>
    <t>Provoz Dačice</t>
  </si>
  <si>
    <t>42101</t>
  </si>
  <si>
    <t>Budeč</t>
  </si>
  <si>
    <t>00246379</t>
  </si>
  <si>
    <t>42102</t>
  </si>
  <si>
    <t>Horní Slatina</t>
  </si>
  <si>
    <t>00666424</t>
  </si>
  <si>
    <t>42103</t>
  </si>
  <si>
    <t>Budíškovice</t>
  </si>
  <si>
    <t>42104</t>
  </si>
  <si>
    <t>Cizkrajov</t>
  </si>
  <si>
    <t>42105</t>
  </si>
  <si>
    <t>Dačice</t>
  </si>
  <si>
    <t>42106</t>
  </si>
  <si>
    <t>Kostelní Vydří</t>
  </si>
  <si>
    <t>42107</t>
  </si>
  <si>
    <t>Nová Bystřice</t>
  </si>
  <si>
    <t>00247138</t>
  </si>
  <si>
    <t>42108</t>
  </si>
  <si>
    <t>Peč</t>
  </si>
  <si>
    <t>42109</t>
  </si>
  <si>
    <t>Slavonice</t>
  </si>
  <si>
    <t>00247456</t>
  </si>
  <si>
    <t>42110</t>
  </si>
  <si>
    <t>Staré město pod Landštejnem</t>
  </si>
  <si>
    <t>42111</t>
  </si>
  <si>
    <t>SPM DSO Landštejn</t>
  </si>
  <si>
    <t>42112</t>
  </si>
  <si>
    <t>Český Rudolec</t>
  </si>
  <si>
    <t>00246441</t>
  </si>
  <si>
    <t>42113</t>
  </si>
  <si>
    <t>Dačice - město</t>
  </si>
  <si>
    <t>00246476</t>
  </si>
  <si>
    <t>42114</t>
  </si>
  <si>
    <t>Dačice - místní části</t>
  </si>
  <si>
    <t>42115</t>
  </si>
  <si>
    <t>Kunžak</t>
  </si>
  <si>
    <t>00246964</t>
  </si>
  <si>
    <t>42116</t>
  </si>
  <si>
    <t>Písečné</t>
  </si>
  <si>
    <t>00247227</t>
  </si>
  <si>
    <t>42117</t>
  </si>
  <si>
    <t>Řečice</t>
  </si>
  <si>
    <t>42118</t>
  </si>
  <si>
    <t>Studená</t>
  </si>
  <si>
    <t>00247545</t>
  </si>
  <si>
    <t>42200</t>
  </si>
  <si>
    <t>43000</t>
  </si>
  <si>
    <t>PS Třeboňsko</t>
  </si>
  <si>
    <t>43100</t>
  </si>
  <si>
    <t>Provoz Třeboň</t>
  </si>
  <si>
    <t>43101</t>
  </si>
  <si>
    <t>Frahelž</t>
  </si>
  <si>
    <t>43102</t>
  </si>
  <si>
    <t>Hamr</t>
  </si>
  <si>
    <t>00666378</t>
  </si>
  <si>
    <t>43103</t>
  </si>
  <si>
    <t>Klec</t>
  </si>
  <si>
    <t>43104</t>
  </si>
  <si>
    <t>Lásenice</t>
  </si>
  <si>
    <t>43105</t>
  </si>
  <si>
    <t>Majdalena</t>
  </si>
  <si>
    <t>43106</t>
  </si>
  <si>
    <t>Novosedly nad Nežárkou</t>
  </si>
  <si>
    <t>00251623</t>
  </si>
  <si>
    <t>43107</t>
  </si>
  <si>
    <t>Pístina</t>
  </si>
  <si>
    <t>43108</t>
  </si>
  <si>
    <t>Příbraz</t>
  </si>
  <si>
    <t>43109</t>
  </si>
  <si>
    <t>Stráž nad Nežárkou</t>
  </si>
  <si>
    <t>00247502</t>
  </si>
  <si>
    <t>43110</t>
  </si>
  <si>
    <t>Třeboň</t>
  </si>
  <si>
    <t>43111</t>
  </si>
  <si>
    <t>SPM DSO Hamr</t>
  </si>
  <si>
    <t>43112</t>
  </si>
  <si>
    <t>Ponědraž</t>
  </si>
  <si>
    <t>00666505</t>
  </si>
  <si>
    <t>43113</t>
  </si>
  <si>
    <t>Ponědrážka</t>
  </si>
  <si>
    <t>00666513</t>
  </si>
  <si>
    <t>43114</t>
  </si>
  <si>
    <t>Záblatí</t>
  </si>
  <si>
    <t>00512761</t>
  </si>
  <si>
    <t>43115</t>
  </si>
  <si>
    <t>Dunajovice</t>
  </si>
  <si>
    <t>43116</t>
  </si>
  <si>
    <t>Chlum u Třeboně</t>
  </si>
  <si>
    <t>43117</t>
  </si>
  <si>
    <t>Lomnice nad Lužnicí</t>
  </si>
  <si>
    <t>00247022</t>
  </si>
  <si>
    <t>43118</t>
  </si>
  <si>
    <t>Lužnice</t>
  </si>
  <si>
    <t>00477311</t>
  </si>
  <si>
    <t>43119</t>
  </si>
  <si>
    <t>Staňkov</t>
  </si>
  <si>
    <t>00666530</t>
  </si>
  <si>
    <t>43120</t>
  </si>
  <si>
    <t>Stříbřec</t>
  </si>
  <si>
    <t>00247529</t>
  </si>
  <si>
    <t>43121</t>
  </si>
  <si>
    <t>Svazek obcí Chlum, Staňkov, Hamr</t>
  </si>
  <si>
    <t>43200</t>
  </si>
  <si>
    <t>Provoz České Velenice</t>
  </si>
  <si>
    <t>43201</t>
  </si>
  <si>
    <t>České Velenice</t>
  </si>
  <si>
    <t>00246433</t>
  </si>
  <si>
    <t>43202</t>
  </si>
  <si>
    <t>Nová Ves nad Lužnicí</t>
  </si>
  <si>
    <t>00666475</t>
  </si>
  <si>
    <t>43203</t>
  </si>
  <si>
    <t>Suchdol nad Lužnicí</t>
  </si>
  <si>
    <t>00247561</t>
  </si>
  <si>
    <t>50000</t>
  </si>
  <si>
    <t>Oblast České Budějovice</t>
  </si>
  <si>
    <t>51100</t>
  </si>
  <si>
    <t>Provoz pitná voda</t>
  </si>
  <si>
    <t>51101</t>
  </si>
  <si>
    <t>České Budějovice</t>
  </si>
  <si>
    <t>00244732</t>
  </si>
  <si>
    <t>51102</t>
  </si>
  <si>
    <t>Borek</t>
  </si>
  <si>
    <t>00244678</t>
  </si>
  <si>
    <t>51103</t>
  </si>
  <si>
    <t>Dobrá Voda u Českých Budějovice</t>
  </si>
  <si>
    <t>00581232</t>
  </si>
  <si>
    <t>51104</t>
  </si>
  <si>
    <t>Globus - Č. Budějovice</t>
  </si>
  <si>
    <t>51105</t>
  </si>
  <si>
    <t>Hosín</t>
  </si>
  <si>
    <t>00244937</t>
  </si>
  <si>
    <t>51106</t>
  </si>
  <si>
    <t>Hrdějovice</t>
  </si>
  <si>
    <t>51107</t>
  </si>
  <si>
    <t>Kodetka (Hlincova Hora)</t>
  </si>
  <si>
    <t>51108</t>
  </si>
  <si>
    <t>Nové Třebotovice</t>
  </si>
  <si>
    <t>51109</t>
  </si>
  <si>
    <t>Srubec</t>
  </si>
  <si>
    <t>00245445</t>
  </si>
  <si>
    <t>51110</t>
  </si>
  <si>
    <t>Staré Hodějovice</t>
  </si>
  <si>
    <t>00245453</t>
  </si>
  <si>
    <t>51111</t>
  </si>
  <si>
    <t>Třebotovice</t>
  </si>
  <si>
    <t>51112</t>
  </si>
  <si>
    <t>Úsilné</t>
  </si>
  <si>
    <t>00581909</t>
  </si>
  <si>
    <t>51200</t>
  </si>
  <si>
    <t>Provoz kanalizace</t>
  </si>
  <si>
    <t>51300</t>
  </si>
  <si>
    <t>60000</t>
  </si>
  <si>
    <t>Oblast VSJČ</t>
  </si>
  <si>
    <t>VSJČ</t>
  </si>
  <si>
    <t>61111</t>
  </si>
  <si>
    <t>VS Jižní Čechy - hlavní řady</t>
  </si>
  <si>
    <t>61112</t>
  </si>
  <si>
    <t>VS Jižní Čechy - obce JVS</t>
  </si>
  <si>
    <t>71000</t>
  </si>
  <si>
    <t>Oddělení SMČ</t>
  </si>
  <si>
    <t>CPS</t>
  </si>
  <si>
    <t>Podpora</t>
  </si>
  <si>
    <t>cizí</t>
  </si>
  <si>
    <t>72000</t>
  </si>
  <si>
    <t>Oddělení laboratoř</t>
  </si>
  <si>
    <t>xxx</t>
  </si>
  <si>
    <t>Aquaserv</t>
  </si>
  <si>
    <t>72010</t>
  </si>
  <si>
    <t>Laboratoř České Budějovice</t>
  </si>
  <si>
    <t>72011</t>
  </si>
  <si>
    <t>Laboratoř České Budějovice - centrální</t>
  </si>
  <si>
    <t>72012</t>
  </si>
  <si>
    <t>Laboratoř České Budějovice -ČK</t>
  </si>
  <si>
    <t>72013</t>
  </si>
  <si>
    <t>Laboratoř České Budějovice - JH</t>
  </si>
  <si>
    <t>72014</t>
  </si>
  <si>
    <t>Laboratoř České Budějovice - PI</t>
  </si>
  <si>
    <t>72015</t>
  </si>
  <si>
    <t>Laboratoř České Budějovice - TA</t>
  </si>
  <si>
    <t>72021</t>
  </si>
  <si>
    <t>Laboratoř ČOV Hrdějovice</t>
  </si>
  <si>
    <t>72022</t>
  </si>
  <si>
    <t>Laboratoř ČOV Přeštice</t>
  </si>
  <si>
    <t>73000</t>
  </si>
  <si>
    <t>Oddělení speciální technika</t>
  </si>
  <si>
    <t>74000</t>
  </si>
  <si>
    <t>Oddělení GIS</t>
  </si>
  <si>
    <t>74001</t>
  </si>
  <si>
    <t>Oddělení GIS databáze 1</t>
  </si>
  <si>
    <t>74002</t>
  </si>
  <si>
    <t>Oddělení GIS databáze 2</t>
  </si>
  <si>
    <t>75000</t>
  </si>
  <si>
    <t>Oddělení AMS K34</t>
  </si>
  <si>
    <t>76000</t>
  </si>
  <si>
    <t>Oddělení projekce</t>
  </si>
  <si>
    <t>76001</t>
  </si>
  <si>
    <t>Projekce 1</t>
  </si>
  <si>
    <t>76002</t>
  </si>
  <si>
    <t>Projekce 2</t>
  </si>
  <si>
    <t>76300</t>
  </si>
  <si>
    <t>Projekce Moravská Třebová</t>
  </si>
  <si>
    <t>79000</t>
  </si>
  <si>
    <t>Správa technických služeb</t>
  </si>
  <si>
    <t>88888</t>
  </si>
  <si>
    <t>Fúze přeúčtování</t>
  </si>
  <si>
    <t>91000</t>
  </si>
  <si>
    <t>Správa</t>
  </si>
  <si>
    <t>Správní</t>
  </si>
  <si>
    <t>91100</t>
  </si>
  <si>
    <t>Útvar kvality a bezpečnosti</t>
  </si>
  <si>
    <t>Útvar kvality</t>
  </si>
  <si>
    <t>91200</t>
  </si>
  <si>
    <t>Útvar interního auditu</t>
  </si>
  <si>
    <t>92100</t>
  </si>
  <si>
    <t>Útvar zákaznický služeb</t>
  </si>
  <si>
    <t>Zákaznické služby</t>
  </si>
  <si>
    <t>92110</t>
  </si>
  <si>
    <t>Oddělení smluvních vztahú</t>
  </si>
  <si>
    <t>92120</t>
  </si>
  <si>
    <t>Oddělení fakturace</t>
  </si>
  <si>
    <t>92130</t>
  </si>
  <si>
    <t>Oddělení vymáhání pohledávek</t>
  </si>
  <si>
    <t>92140</t>
  </si>
  <si>
    <t>Oddělení metrologie</t>
  </si>
  <si>
    <t>92200</t>
  </si>
  <si>
    <t>Útvar informační soustavy a financování</t>
  </si>
  <si>
    <t>Účtárna</t>
  </si>
  <si>
    <t>92300</t>
  </si>
  <si>
    <t>Útvar controllingu a plánování cen</t>
  </si>
  <si>
    <t>Controlling</t>
  </si>
  <si>
    <t>92310</t>
  </si>
  <si>
    <t>Oddělení controllingu</t>
  </si>
  <si>
    <t>92320</t>
  </si>
  <si>
    <t>Oddělení plánování cen</t>
  </si>
  <si>
    <t>93100</t>
  </si>
  <si>
    <t>Provozní středisko podpora</t>
  </si>
  <si>
    <t>93110</t>
  </si>
  <si>
    <t>Preventivní údržba</t>
  </si>
  <si>
    <t>93111</t>
  </si>
  <si>
    <t>SMČ - útvar prevence</t>
  </si>
  <si>
    <t>93112</t>
  </si>
  <si>
    <t>Kamera - útvar prevence</t>
  </si>
  <si>
    <t>93113</t>
  </si>
  <si>
    <t>Kanálservis - útvar prevence</t>
  </si>
  <si>
    <t>93120</t>
  </si>
  <si>
    <t>Vodárenský dispečink a ztráty</t>
  </si>
  <si>
    <t>93121</t>
  </si>
  <si>
    <t>oddělení dispečink VAK</t>
  </si>
  <si>
    <t>93122</t>
  </si>
  <si>
    <t>oddělení dispečink  JVS</t>
  </si>
  <si>
    <t>93130</t>
  </si>
  <si>
    <t>Čištění vpustí</t>
  </si>
  <si>
    <t>94100</t>
  </si>
  <si>
    <t>Útvar technické a technologické podpory</t>
  </si>
  <si>
    <t>Technické oddělení</t>
  </si>
  <si>
    <t>94110</t>
  </si>
  <si>
    <t>Oddělení technické podpory</t>
  </si>
  <si>
    <t>94120</t>
  </si>
  <si>
    <t>Oddělení technologické podpory</t>
  </si>
  <si>
    <t>94130</t>
  </si>
  <si>
    <t>Oddělení vodhospodářských služeb</t>
  </si>
  <si>
    <t>94200</t>
  </si>
  <si>
    <t>Útvar investic a vyjadřovací činnost</t>
  </si>
  <si>
    <t>Útvar investic</t>
  </si>
  <si>
    <t>94210</t>
  </si>
  <si>
    <t>Oddělení investic</t>
  </si>
  <si>
    <t>94220</t>
  </si>
  <si>
    <t>Oddělení vyjadřovací činnost</t>
  </si>
  <si>
    <t>94230</t>
  </si>
  <si>
    <t>GIS</t>
  </si>
  <si>
    <t>94240</t>
  </si>
  <si>
    <t>Oddělení vodohospodářské databáze</t>
  </si>
  <si>
    <t>94300</t>
  </si>
  <si>
    <t>Útvar laboratoře</t>
  </si>
  <si>
    <t>Laboratoře</t>
  </si>
  <si>
    <t>94310</t>
  </si>
  <si>
    <t>94311</t>
  </si>
  <si>
    <t>Laboratoř České Budějovice - ČK</t>
  </si>
  <si>
    <t>94312</t>
  </si>
  <si>
    <t>Laboratoř České Budějovice JH</t>
  </si>
  <si>
    <t>94313</t>
  </si>
  <si>
    <t>94314</t>
  </si>
  <si>
    <t>94315</t>
  </si>
  <si>
    <t>94316</t>
  </si>
  <si>
    <t>94317</t>
  </si>
  <si>
    <t>Laboratoř Beroun</t>
  </si>
  <si>
    <t>94318</t>
  </si>
  <si>
    <t>Laboratoř Chrudim</t>
  </si>
  <si>
    <t>94319</t>
  </si>
  <si>
    <t>Laboratoř M. Třebová</t>
  </si>
  <si>
    <t>94320</t>
  </si>
  <si>
    <t>Laboratoř Rychnov n. Kněžnou</t>
  </si>
  <si>
    <t>95100</t>
  </si>
  <si>
    <t>Útvar IT</t>
  </si>
  <si>
    <t>95110</t>
  </si>
  <si>
    <t>95120</t>
  </si>
  <si>
    <t>Oddělení aplikační podpory</t>
  </si>
  <si>
    <t>95200</t>
  </si>
  <si>
    <t>Útvar nákupu a správy majetku</t>
  </si>
  <si>
    <t>Sklad</t>
  </si>
  <si>
    <t>95210</t>
  </si>
  <si>
    <t>Oddělení centrálních nákupů</t>
  </si>
  <si>
    <t>95220</t>
  </si>
  <si>
    <t>Oddělení skladů a zásobování</t>
  </si>
  <si>
    <t>95230</t>
  </si>
  <si>
    <t>Oddělení správy majetku</t>
  </si>
  <si>
    <t>Budovy</t>
  </si>
  <si>
    <t>95300</t>
  </si>
  <si>
    <t>Útvar dopravy</t>
  </si>
  <si>
    <t>95310</t>
  </si>
  <si>
    <t>oddělení dopravy ČB</t>
  </si>
  <si>
    <t>95320</t>
  </si>
  <si>
    <t>Doprava JH</t>
  </si>
  <si>
    <t>95330</t>
  </si>
  <si>
    <t>oddělení dopravy PI</t>
  </si>
  <si>
    <t>95340</t>
  </si>
  <si>
    <t>oddělení dopravy TA</t>
  </si>
  <si>
    <t>95400</t>
  </si>
  <si>
    <t>Útvar právních služeb</t>
  </si>
  <si>
    <t>95500</t>
  </si>
  <si>
    <t>Útvar lidských zdrojů</t>
  </si>
  <si>
    <t>95600</t>
  </si>
  <si>
    <t>Útvar AMS K34</t>
  </si>
  <si>
    <t>VDM</t>
  </si>
  <si>
    <t>95700</t>
  </si>
  <si>
    <t>Útvar opravy čerpadel Mor. Třebová</t>
  </si>
  <si>
    <t>96100</t>
  </si>
  <si>
    <t>Útvar strategického rozvoje</t>
  </si>
  <si>
    <t>Útvar rozvoje</t>
  </si>
  <si>
    <t>96200</t>
  </si>
  <si>
    <t>Útvar marketingu a komunikace</t>
  </si>
  <si>
    <t>Útvar marketingu</t>
  </si>
  <si>
    <t>96300</t>
  </si>
  <si>
    <t>kancelář představenstva</t>
  </si>
  <si>
    <t>97777</t>
  </si>
  <si>
    <t>AQUASERV</t>
  </si>
  <si>
    <t>S101</t>
  </si>
  <si>
    <t>Sklad Tábor</t>
  </si>
  <si>
    <t>S102</t>
  </si>
  <si>
    <t>Sklad Veselí nad Lužnicí</t>
  </si>
  <si>
    <t>S103</t>
  </si>
  <si>
    <t>Sklad Milevsko</t>
  </si>
  <si>
    <t>S104</t>
  </si>
  <si>
    <t>Sklad Dolní Bukovsko</t>
  </si>
  <si>
    <t>S105</t>
  </si>
  <si>
    <t>Sklad Provoz Tábor</t>
  </si>
  <si>
    <t>S201</t>
  </si>
  <si>
    <t>Sklad Český Krumlov</t>
  </si>
  <si>
    <t>S202</t>
  </si>
  <si>
    <t>Sklad Prachatice</t>
  </si>
  <si>
    <t>S203</t>
  </si>
  <si>
    <t>Sklad Kaplice</t>
  </si>
  <si>
    <t>S204</t>
  </si>
  <si>
    <t>Sklad Lipensko</t>
  </si>
  <si>
    <t>S205</t>
  </si>
  <si>
    <t>Sklad Trhové Sviny</t>
  </si>
  <si>
    <t>S206</t>
  </si>
  <si>
    <t>Sklad Borovany</t>
  </si>
  <si>
    <t>S207</t>
  </si>
  <si>
    <t>Sklad Vimperk</t>
  </si>
  <si>
    <t>S208</t>
  </si>
  <si>
    <t>Sklad Vodňany</t>
  </si>
  <si>
    <t>S209</t>
  </si>
  <si>
    <t>Sklad Lhenice</t>
  </si>
  <si>
    <t>S210</t>
  </si>
  <si>
    <t>Sklad Netolice</t>
  </si>
  <si>
    <t>S211</t>
  </si>
  <si>
    <t>Sklad Křemže</t>
  </si>
  <si>
    <t>S301</t>
  </si>
  <si>
    <t>Sklad Písek</t>
  </si>
  <si>
    <t>S302</t>
  </si>
  <si>
    <t>Sklad Dobřany</t>
  </si>
  <si>
    <t>S303</t>
  </si>
  <si>
    <t>Sklad Blatná</t>
  </si>
  <si>
    <t>S304</t>
  </si>
  <si>
    <t>Sklad Sušice</t>
  </si>
  <si>
    <t>S305</t>
  </si>
  <si>
    <t>Sklad Horažďovice</t>
  </si>
  <si>
    <t>S306</t>
  </si>
  <si>
    <t>Sklad Provoz Písek</t>
  </si>
  <si>
    <t>S401</t>
  </si>
  <si>
    <t>Sklad Jindřichův Hradec</t>
  </si>
  <si>
    <t>S402</t>
  </si>
  <si>
    <t>Sklad Dačice</t>
  </si>
  <si>
    <t>S403</t>
  </si>
  <si>
    <t>Sklad Třeboň</t>
  </si>
  <si>
    <t>S404</t>
  </si>
  <si>
    <t>Sklad Chlum u Třeboně</t>
  </si>
  <si>
    <t>S405</t>
  </si>
  <si>
    <t>Sklad Suchdol nad Lužnicí</t>
  </si>
  <si>
    <t>S406</t>
  </si>
  <si>
    <t>Sklad Provoz J. Hradec</t>
  </si>
  <si>
    <t>S407</t>
  </si>
  <si>
    <t>Sklad Studená</t>
  </si>
  <si>
    <t>S408</t>
  </si>
  <si>
    <t>Sklad Nová Bystřice</t>
  </si>
  <si>
    <t>S501</t>
  </si>
  <si>
    <t>Sklad České Budějovice 1</t>
  </si>
  <si>
    <t>S502</t>
  </si>
  <si>
    <t>Sklad Provoz České Budějovice</t>
  </si>
  <si>
    <t>S503</t>
  </si>
  <si>
    <t>Sklad Kanalizace</t>
  </si>
  <si>
    <t>S504</t>
  </si>
  <si>
    <t>Sklad ČOV Hrdějovice</t>
  </si>
  <si>
    <t>S505</t>
  </si>
  <si>
    <t>Sklad ÚV Hrdějovice</t>
  </si>
  <si>
    <t>S506</t>
  </si>
  <si>
    <t>Sklad Elektro</t>
  </si>
  <si>
    <t>S507</t>
  </si>
  <si>
    <t>Sklad České Budějovice 2</t>
  </si>
  <si>
    <t>S513</t>
  </si>
  <si>
    <t>Sklad VDM - náhr. díly</t>
  </si>
  <si>
    <t>S514</t>
  </si>
  <si>
    <t>Sklad VDM - výrobky</t>
  </si>
  <si>
    <t>S515</t>
  </si>
  <si>
    <t>Sklad zboží VDM</t>
  </si>
  <si>
    <t>S601</t>
  </si>
  <si>
    <t>Sklad ÚV Plav</t>
  </si>
  <si>
    <t>S609</t>
  </si>
  <si>
    <t>Sklad tech. rozvoj</t>
  </si>
  <si>
    <t>S901</t>
  </si>
  <si>
    <t>Sklad Provoz podpory</t>
  </si>
  <si>
    <t>S9011</t>
  </si>
  <si>
    <t>Sklad SMČ AQS</t>
  </si>
  <si>
    <t>S902</t>
  </si>
  <si>
    <t>Sklad Vodoměrka</t>
  </si>
  <si>
    <t>S903</t>
  </si>
  <si>
    <t>Sklad Vodoměrná služba</t>
  </si>
  <si>
    <t>S904</t>
  </si>
  <si>
    <t>Sklad Technické služby</t>
  </si>
  <si>
    <t>stav ke dni 19.2.2013</t>
  </si>
  <si>
    <t>Návrh kalkulace dvousložkové ceny pro vodné a stočné pro</t>
  </si>
  <si>
    <t>Oprávněné náklady a přiměřený zisk z vodného a stočného  celkem :</t>
  </si>
  <si>
    <t>Kč/rok</t>
  </si>
  <si>
    <t>Vodné:</t>
  </si>
  <si>
    <t>odhad celkových nákladů na vodu dodanou celkem:</t>
  </si>
  <si>
    <t>zisk z vody dodané celkem:</t>
  </si>
  <si>
    <t>odhad fakturovaného množství celkem: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</si>
  <si>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>/rok</t>
    </r>
  </si>
  <si>
    <t>stanovený podíl pevné složky vodného:</t>
  </si>
  <si>
    <t>Stočné:</t>
  </si>
  <si>
    <t>odhad celkových nákladů na odvedené a čištěné odpadní vody celkem:</t>
  </si>
  <si>
    <t>zisk z odvedených a čištěných odpadních vod celkem:</t>
  </si>
  <si>
    <t>stanovený podíl pevné složky stočného:</t>
  </si>
  <si>
    <t>pohyblivá složka vodného:</t>
  </si>
  <si>
    <t>bez DPH</t>
  </si>
  <si>
    <r>
      <t>Kč/m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</si>
  <si>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>s DPH</t>
  </si>
  <si>
    <t>pohyblivá složka stočného:</t>
  </si>
  <si>
    <t>pevná složka vodného a stočného podle hodnoty trvalého průtoku vodoměru (bez DPH)</t>
  </si>
  <si>
    <t>vodoměry</t>
  </si>
  <si>
    <t>pevné složky (Kč/rok)</t>
  </si>
  <si>
    <t>skupina</t>
  </si>
  <si>
    <r>
      <t>Q</t>
    </r>
    <r>
      <rPr>
        <vertAlign val="subscript"/>
        <sz val="9"/>
        <color theme="1"/>
        <rFont val="Calibri"/>
        <family val="2"/>
        <charset val="238"/>
        <scheme val="minor"/>
      </rPr>
      <t>p</t>
    </r>
    <r>
      <rPr>
        <sz val="9"/>
        <color theme="1"/>
        <rFont val="Calibri"/>
        <family val="2"/>
        <charset val="238"/>
        <scheme val="minor"/>
      </rPr>
      <t>(m</t>
    </r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>/H)</t>
    </r>
  </si>
  <si>
    <t>z vodného</t>
  </si>
  <si>
    <t>ze stočného</t>
  </si>
  <si>
    <t>celkem</t>
  </si>
  <si>
    <t>do 2,5</t>
  </si>
  <si>
    <t>do 6</t>
  </si>
  <si>
    <t>do 10</t>
  </si>
  <si>
    <t>do 15</t>
  </si>
  <si>
    <t>do 40</t>
  </si>
  <si>
    <t>pevná složka stočného z jiných zdrojů:</t>
  </si>
  <si>
    <t>v kalkulaci je uváděna současná platná sazba DPH - 15%</t>
  </si>
  <si>
    <t>Svazek obcí vodovod Křemže a Městys Křemže</t>
  </si>
  <si>
    <t>Voda Pitná</t>
  </si>
  <si>
    <t>Voda Odpadní</t>
  </si>
  <si>
    <t>kalkulace</t>
  </si>
  <si>
    <t>mil.Kč</t>
  </si>
  <si>
    <t>Úplné vlastní náklady vč.prostředků na obnovu</t>
  </si>
  <si>
    <t>Ostatní výnosy</t>
  </si>
  <si>
    <r>
      <t>mil.m</t>
    </r>
    <r>
      <rPr>
        <vertAlign val="superscript"/>
        <sz val="9"/>
        <color theme="1"/>
        <rFont val="Arial"/>
        <family val="2"/>
        <charset val="238"/>
      </rPr>
      <t>3</t>
    </r>
  </si>
  <si>
    <t>JEDNOTKOVÉ NÁKLADY včetně prostředků na obnovu</t>
  </si>
  <si>
    <t>ÚVN včetně prostředků na obnovu</t>
  </si>
  <si>
    <t>Celkem ÚVN vč.prostředků na obnovu + zisk</t>
  </si>
  <si>
    <t xml:space="preserve">Náklady se uvádějí v mil. Kč </t>
  </si>
  <si>
    <t xml:space="preserve">Řádky A a B se uvádějí v mil. Kč </t>
  </si>
  <si>
    <t>Město Třeboň, 00247618</t>
  </si>
  <si>
    <t>Městská Vodohospodářská s.r.o.</t>
  </si>
  <si>
    <t>x</t>
  </si>
  <si>
    <t>Vypracoval:</t>
  </si>
  <si>
    <t>Kontroloval:</t>
  </si>
  <si>
    <t>Telefon:</t>
  </si>
  <si>
    <t>e-mail:</t>
  </si>
  <si>
    <t>Datum:</t>
  </si>
  <si>
    <t>Schválil za provozovatele:</t>
  </si>
  <si>
    <t>3114-770230-00247618-1/1-28136853</t>
  </si>
  <si>
    <t>Dana Bicková</t>
  </si>
  <si>
    <t>Ing. Miroslav Kajan</t>
  </si>
  <si>
    <t>aqua@trebon.cz</t>
  </si>
  <si>
    <t>28136853</t>
  </si>
  <si>
    <t xml:space="preserve">CENA pro vodné, stočné + 10 % DPH </t>
  </si>
  <si>
    <t xml:space="preserve">VÝPOČET (KALKULACE) CEN PRO VODNÉ A STOČNÉ PRO KALENDÁŘNÍ ROK 2022 </t>
  </si>
  <si>
    <t>Oč. Skut.</t>
  </si>
  <si>
    <r>
      <t>Kč/m</t>
    </r>
    <r>
      <rPr>
        <vertAlign val="superscript"/>
        <sz val="9"/>
        <color theme="1"/>
        <rFont val="Arial"/>
        <family val="2"/>
        <charset val="238"/>
      </rPr>
      <t>3</t>
    </r>
  </si>
  <si>
    <r>
      <t>Kč/m</t>
    </r>
    <r>
      <rPr>
        <b/>
        <vertAlign val="superscript"/>
        <sz val="9"/>
        <color theme="4"/>
        <rFont val="Arial"/>
        <family val="2"/>
        <charset val="238"/>
      </rPr>
      <t>3</t>
    </r>
  </si>
  <si>
    <r>
      <t>m</t>
    </r>
    <r>
      <rPr>
        <vertAlign val="superscript"/>
        <sz val="9"/>
        <color theme="1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</si>
</sst>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>
  <numFmts count="6">
    <numFmt numFmtId="164" formatCode="00000000"/>
    <numFmt numFmtId="165" formatCode="#,##0_ ;[Red]\-#,##0\ "/>
    <numFmt numFmtId="166" formatCode="#,##0.00_ ;[Red]\-#,##0.00\ "/>
    <numFmt numFmtId="167" formatCode="0.0"/>
    <numFmt numFmtId="168" formatCode="#,##0.000_ ;[Red]\-#,##0.000\ "/>
    <numFmt numFmtId="169" formatCode="#,##0.0_ ;[Red]\-#,##0.0\ "/>
  </numFmts>
  <fonts count="29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70C0"/>
      <name val="Arial"/>
      <family val="2"/>
      <charset val="238"/>
    </font>
    <font>
      <sz val="10"/>
      <color theme="1"/>
      <name val="Meiry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vertAlign val="subscript"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rgb="FF0070C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808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00808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4"/>
      <name val="Arial"/>
      <family val="2"/>
      <charset val="238"/>
    </font>
    <font>
      <b/>
      <vertAlign val="superscript"/>
      <sz val="9"/>
      <color theme="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24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 indent="1"/>
    </xf>
    <xf numFmtId="165" fontId="3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1" fillId="0" borderId="0" xfId="0" applyFont="1"/>
    <xf numFmtId="0" fontId="1" fillId="4" borderId="0" xfId="0" applyFont="1" applyFill="1" applyAlignment="1">
      <alignment horizontal="left" vertical="center" indent="1"/>
    </xf>
    <xf numFmtId="0" fontId="1" fillId="4" borderId="0" xfId="0" applyFont="1" applyFill="1"/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2" fontId="1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165" fontId="14" fillId="0" borderId="12" xfId="0" applyNumberFormat="1" applyFont="1" applyBorder="1" applyAlignment="1" applyProtection="1">
      <alignment vertical="center"/>
      <protection locked="0"/>
    </xf>
    <xf numFmtId="2" fontId="1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49" fontId="17" fillId="0" borderId="1" xfId="0" applyNumberFormat="1" applyFont="1" applyBorder="1" applyAlignment="1">
      <alignment horizontal="left" vertical="center" indent="1"/>
    </xf>
    <xf numFmtId="166" fontId="17" fillId="0" borderId="1" xfId="0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top"/>
    </xf>
    <xf numFmtId="0" fontId="20" fillId="0" borderId="0" xfId="0" applyFont="1" applyAlignment="1">
      <alignment vertical="top"/>
    </xf>
    <xf numFmtId="167" fontId="21" fillId="0" borderId="0" xfId="0" applyNumberFormat="1" applyFont="1" applyAlignment="1">
      <alignment vertical="top"/>
    </xf>
    <xf numFmtId="167" fontId="22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165" fontId="18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168" fontId="17" fillId="2" borderId="1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6" fontId="17" fillId="0" borderId="4" xfId="0" applyNumberFormat="1" applyFont="1" applyBorder="1" applyAlignment="1">
      <alignment horizontal="center" vertical="center"/>
    </xf>
    <xf numFmtId="166" fontId="17" fillId="2" borderId="10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" xfId="0" applyFont="1" applyBorder="1" applyAlignment="1">
      <alignment horizontal="left" vertical="center" indent="1"/>
    </xf>
    <xf numFmtId="164" fontId="1" fillId="0" borderId="6" xfId="0" applyNumberFormat="1" applyFont="1" applyBorder="1" applyAlignment="1">
      <alignment horizontal="center" vertical="center"/>
    </xf>
    <xf numFmtId="9" fontId="1" fillId="5" borderId="0" xfId="0" applyNumberFormat="1" applyFont="1" applyFill="1" applyAlignment="1">
      <alignment horizontal="center" vertical="center"/>
    </xf>
    <xf numFmtId="0" fontId="1" fillId="5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/>
    </xf>
    <xf numFmtId="166" fontId="17" fillId="0" borderId="1" xfId="0" applyNumberFormat="1" applyFont="1" applyBorder="1" applyAlignment="1">
      <alignment horizontal="right" vertical="center"/>
    </xf>
    <xf numFmtId="166" fontId="3" fillId="0" borderId="1" xfId="0" applyNumberFormat="1" applyFont="1" applyFill="1" applyBorder="1" applyAlignment="1">
      <alignment vertical="center"/>
    </xf>
    <xf numFmtId="166" fontId="17" fillId="0" borderId="1" xfId="0" applyNumberFormat="1" applyFont="1" applyBorder="1" applyAlignment="1">
      <alignment vertical="center"/>
    </xf>
    <xf numFmtId="166" fontId="17" fillId="0" borderId="1" xfId="0" applyNumberFormat="1" applyFont="1" applyFill="1" applyBorder="1" applyAlignment="1">
      <alignment vertical="center"/>
    </xf>
    <xf numFmtId="166" fontId="17" fillId="0" borderId="1" xfId="0" applyNumberFormat="1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1" fillId="0" borderId="21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6" fillId="0" borderId="14" xfId="5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25" fillId="0" borderId="14" xfId="5" applyFont="1" applyBorder="1" applyAlignment="1">
      <alignment horizontal="left" vertical="center"/>
    </xf>
    <xf numFmtId="14" fontId="1" fillId="0" borderId="14" xfId="0" applyNumberFormat="1" applyFont="1" applyBorder="1" applyAlignment="1">
      <alignment horizontal="left" vertical="center"/>
    </xf>
    <xf numFmtId="49" fontId="16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</cellXfs>
  <cellStyles count="6">
    <cellStyle name="Hypertextový odkaz" xfId="5" builtinId="8"/>
    <cellStyle name="normální" xfId="0" builtinId="0"/>
    <cellStyle name="normální 2" xfId="1"/>
    <cellStyle name="normální 2 2" xfId="2"/>
    <cellStyle name="normální 3" xfId="3"/>
    <cellStyle name="normální 5" xfId="4"/>
  </cellStyles>
  <dxfs count="0"/>
  <tableStyles count="0" defaultTableStyle="TableStyleMedium2" defaultPivotStyle="PivotStyleLight16"/>
  <colors>
    <mruColors>
      <color rgb="FFDB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qua@trebon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L79"/>
  <sheetViews>
    <sheetView showGridLines="0" tabSelected="1" view="pageLayout" workbookViewId="0">
      <selection activeCell="E25" sqref="E25"/>
    </sheetView>
  </sheetViews>
  <sheetFormatPr defaultColWidth="9.140625" defaultRowHeight="15" customHeight="1"/>
  <cols>
    <col min="1" max="1" width="7.28515625" style="1" customWidth="1"/>
    <col min="2" max="2" width="45" style="1" customWidth="1"/>
    <col min="3" max="3" width="8.7109375" style="1" customWidth="1"/>
    <col min="4" max="7" width="10.7109375" style="1" customWidth="1"/>
    <col min="8" max="16384" width="9.140625" style="1"/>
  </cols>
  <sheetData>
    <row r="1" spans="1:11" ht="15" customHeight="1">
      <c r="G1" s="2" t="s">
        <v>0</v>
      </c>
      <c r="J1" s="41"/>
    </row>
    <row r="2" spans="1:11" ht="15" customHeight="1">
      <c r="I2" s="79"/>
      <c r="J2" s="80"/>
      <c r="K2" s="80"/>
    </row>
    <row r="3" spans="1:11" ht="15" customHeight="1">
      <c r="A3" s="97" t="s">
        <v>1597</v>
      </c>
      <c r="B3" s="97"/>
      <c r="C3" s="97"/>
      <c r="D3" s="97"/>
      <c r="E3" s="97"/>
      <c r="F3" s="97"/>
      <c r="G3" s="97"/>
    </row>
    <row r="5" spans="1:11" ht="15" customHeight="1">
      <c r="G5" s="4" t="s">
        <v>1</v>
      </c>
    </row>
    <row r="6" spans="1:11" ht="15" customHeight="1">
      <c r="A6" s="42" t="s">
        <v>2</v>
      </c>
      <c r="B6" s="42" t="s">
        <v>3</v>
      </c>
      <c r="C6" s="98" t="s">
        <v>1583</v>
      </c>
      <c r="D6" s="98"/>
      <c r="E6" s="98"/>
      <c r="F6" s="98"/>
      <c r="G6" s="98"/>
    </row>
    <row r="7" spans="1:11" ht="15" customHeight="1">
      <c r="A7" s="42" t="s">
        <v>4</v>
      </c>
      <c r="B7" s="42" t="s">
        <v>5</v>
      </c>
      <c r="C7" s="98" t="s">
        <v>1583</v>
      </c>
      <c r="D7" s="98"/>
      <c r="E7" s="98"/>
      <c r="F7" s="99"/>
      <c r="G7" s="5" t="s">
        <v>1595</v>
      </c>
    </row>
    <row r="8" spans="1:11" ht="15" customHeight="1">
      <c r="A8" s="42" t="s">
        <v>6</v>
      </c>
      <c r="B8" s="42" t="s">
        <v>7</v>
      </c>
      <c r="C8" s="100" t="s">
        <v>1582</v>
      </c>
      <c r="D8" s="100"/>
      <c r="E8" s="100"/>
      <c r="F8" s="101"/>
      <c r="G8" s="78">
        <v>247618</v>
      </c>
    </row>
    <row r="9" spans="1:11" ht="15" customHeight="1">
      <c r="A9" s="42" t="s">
        <v>9</v>
      </c>
      <c r="B9" s="77" t="s">
        <v>10</v>
      </c>
      <c r="C9" s="102" t="s">
        <v>67</v>
      </c>
      <c r="D9" s="103"/>
      <c r="E9" s="103"/>
      <c r="F9" s="103"/>
      <c r="G9" s="104"/>
    </row>
    <row r="10" spans="1:11" ht="15" customHeight="1">
      <c r="A10" s="42" t="s">
        <v>11</v>
      </c>
      <c r="B10" s="77" t="s">
        <v>12</v>
      </c>
      <c r="C10" s="105"/>
      <c r="D10" s="106"/>
      <c r="E10" s="106"/>
      <c r="F10" s="106"/>
      <c r="G10" s="107"/>
    </row>
    <row r="11" spans="1:11" ht="18" customHeight="1">
      <c r="A11" s="42" t="s">
        <v>13</v>
      </c>
      <c r="B11" s="42" t="s">
        <v>14</v>
      </c>
      <c r="C11" s="94" t="s">
        <v>1591</v>
      </c>
      <c r="D11" s="95"/>
      <c r="E11" s="95"/>
      <c r="F11" s="95"/>
      <c r="G11" s="96"/>
    </row>
    <row r="13" spans="1:11" ht="15" customHeight="1">
      <c r="A13" s="108" t="s">
        <v>15</v>
      </c>
      <c r="B13" s="108" t="s">
        <v>16</v>
      </c>
      <c r="C13" s="108"/>
      <c r="D13" s="108"/>
      <c r="E13" s="108"/>
      <c r="F13" s="108"/>
      <c r="G13" s="108"/>
    </row>
    <row r="14" spans="1:11" ht="15" customHeight="1">
      <c r="A14" s="108"/>
      <c r="B14" s="109" t="s">
        <v>17</v>
      </c>
      <c r="C14" s="109" t="s">
        <v>18</v>
      </c>
      <c r="D14" s="108" t="s">
        <v>1570</v>
      </c>
      <c r="E14" s="108"/>
      <c r="F14" s="108" t="s">
        <v>1571</v>
      </c>
      <c r="G14" s="108"/>
    </row>
    <row r="15" spans="1:11" s="41" customFormat="1" ht="15" customHeight="1">
      <c r="A15" s="108"/>
      <c r="B15" s="109"/>
      <c r="C15" s="109"/>
      <c r="D15" s="6">
        <v>2021</v>
      </c>
      <c r="E15" s="6">
        <v>2022</v>
      </c>
      <c r="F15" s="6"/>
      <c r="G15" s="6">
        <v>2022</v>
      </c>
    </row>
    <row r="16" spans="1:11" s="41" customFormat="1" ht="15" customHeight="1">
      <c r="A16" s="108"/>
      <c r="B16" s="109"/>
      <c r="C16" s="109"/>
      <c r="D16" s="54" t="s">
        <v>1598</v>
      </c>
      <c r="E16" s="54" t="s">
        <v>1572</v>
      </c>
      <c r="F16" s="54"/>
      <c r="G16" s="54" t="s">
        <v>1572</v>
      </c>
    </row>
    <row r="17" spans="1:9" s="8" customFormat="1" ht="15" customHeight="1">
      <c r="A17" s="7">
        <v>1</v>
      </c>
      <c r="B17" s="7">
        <v>2</v>
      </c>
      <c r="C17" s="7" t="s">
        <v>19</v>
      </c>
      <c r="D17" s="7">
        <v>3</v>
      </c>
      <c r="E17" s="7">
        <v>4</v>
      </c>
      <c r="F17" s="7">
        <v>6</v>
      </c>
      <c r="G17" s="7">
        <v>7</v>
      </c>
    </row>
    <row r="18" spans="1:9" s="10" customFormat="1" ht="15" customHeight="1">
      <c r="A18" s="43" t="s">
        <v>20</v>
      </c>
      <c r="B18" s="43" t="s">
        <v>21</v>
      </c>
      <c r="C18" s="92" t="s">
        <v>1600</v>
      </c>
      <c r="D18" s="83">
        <f t="shared" ref="D18:E18" si="0">D19+D20+D21+D22</f>
        <v>0</v>
      </c>
      <c r="E18" s="83">
        <f t="shared" si="0"/>
        <v>0</v>
      </c>
      <c r="F18" s="75" t="s">
        <v>1584</v>
      </c>
      <c r="G18" s="75" t="s">
        <v>1584</v>
      </c>
    </row>
    <row r="19" spans="1:9" ht="15" customHeight="1">
      <c r="A19" s="11" t="s">
        <v>22</v>
      </c>
      <c r="B19" s="11" t="s">
        <v>23</v>
      </c>
      <c r="C19" s="81" t="s">
        <v>1599</v>
      </c>
      <c r="D19" s="82">
        <v>0</v>
      </c>
      <c r="E19" s="82">
        <v>0</v>
      </c>
      <c r="F19" s="75" t="s">
        <v>1584</v>
      </c>
      <c r="G19" s="75" t="s">
        <v>1584</v>
      </c>
    </row>
    <row r="20" spans="1:9" ht="15" customHeight="1">
      <c r="A20" s="11" t="s">
        <v>24</v>
      </c>
      <c r="B20" s="13" t="s">
        <v>25</v>
      </c>
      <c r="C20" s="81" t="s">
        <v>1599</v>
      </c>
      <c r="D20" s="84">
        <v>0</v>
      </c>
      <c r="E20" s="84">
        <v>0</v>
      </c>
      <c r="F20" s="75" t="s">
        <v>1584</v>
      </c>
      <c r="G20" s="75" t="s">
        <v>1584</v>
      </c>
    </row>
    <row r="21" spans="1:9" ht="15" customHeight="1">
      <c r="A21" s="11" t="s">
        <v>26</v>
      </c>
      <c r="B21" s="13" t="s">
        <v>27</v>
      </c>
      <c r="C21" s="81" t="s">
        <v>1599</v>
      </c>
      <c r="D21" s="82">
        <v>0</v>
      </c>
      <c r="E21" s="82">
        <v>0</v>
      </c>
      <c r="F21" s="75" t="s">
        <v>1584</v>
      </c>
      <c r="G21" s="75" t="s">
        <v>1584</v>
      </c>
      <c r="H21" s="62"/>
    </row>
    <row r="22" spans="1:9" ht="15" customHeight="1">
      <c r="A22" s="11" t="s">
        <v>28</v>
      </c>
      <c r="B22" s="13" t="s">
        <v>29</v>
      </c>
      <c r="C22" s="81" t="s">
        <v>1599</v>
      </c>
      <c r="D22" s="82">
        <v>0</v>
      </c>
      <c r="E22" s="82">
        <v>0</v>
      </c>
      <c r="F22" s="75" t="s">
        <v>1584</v>
      </c>
      <c r="G22" s="75" t="s">
        <v>1584</v>
      </c>
    </row>
    <row r="23" spans="1:9" s="10" customFormat="1" ht="15" customHeight="1">
      <c r="A23" s="43" t="s">
        <v>30</v>
      </c>
      <c r="B23" s="43" t="s">
        <v>31</v>
      </c>
      <c r="C23" s="92" t="s">
        <v>1600</v>
      </c>
      <c r="D23" s="83">
        <f>D24+D25</f>
        <v>1.4310344827586208</v>
      </c>
      <c r="E23" s="83">
        <f>E24+E25</f>
        <v>1.4482758620689655</v>
      </c>
      <c r="F23" s="75" t="s">
        <v>1584</v>
      </c>
      <c r="G23" s="75" t="s">
        <v>1584</v>
      </c>
    </row>
    <row r="24" spans="1:9" ht="15" customHeight="1">
      <c r="A24" s="11" t="s">
        <v>32</v>
      </c>
      <c r="B24" s="11" t="s">
        <v>33</v>
      </c>
      <c r="C24" s="81" t="s">
        <v>1599</v>
      </c>
      <c r="D24" s="82">
        <f>0.083/0.058</f>
        <v>1.4310344827586208</v>
      </c>
      <c r="E24" s="82">
        <f>0.084/0.058</f>
        <v>1.4482758620689655</v>
      </c>
      <c r="F24" s="75" t="s">
        <v>1584</v>
      </c>
      <c r="G24" s="75" t="s">
        <v>1584</v>
      </c>
    </row>
    <row r="25" spans="1:9" ht="15" customHeight="1">
      <c r="A25" s="11" t="s">
        <v>34</v>
      </c>
      <c r="B25" s="13" t="s">
        <v>35</v>
      </c>
      <c r="C25" s="81" t="s">
        <v>1599</v>
      </c>
      <c r="D25" s="17">
        <v>0</v>
      </c>
      <c r="E25" s="17">
        <v>0</v>
      </c>
      <c r="F25" s="75" t="s">
        <v>1584</v>
      </c>
      <c r="G25" s="75" t="s">
        <v>1584</v>
      </c>
    </row>
    <row r="26" spans="1:9" ht="15" customHeight="1">
      <c r="A26" s="43">
        <v>3</v>
      </c>
      <c r="B26" s="43" t="s">
        <v>36</v>
      </c>
      <c r="C26" s="92" t="s">
        <v>1600</v>
      </c>
      <c r="D26" s="83">
        <f t="shared" ref="D26:E26" si="1">D27+D28</f>
        <v>0.12068965517241378</v>
      </c>
      <c r="E26" s="83">
        <f t="shared" si="1"/>
        <v>0.12068965517241378</v>
      </c>
      <c r="F26" s="75" t="s">
        <v>1584</v>
      </c>
      <c r="G26" s="75" t="s">
        <v>1584</v>
      </c>
    </row>
    <row r="27" spans="1:9" ht="15" customHeight="1">
      <c r="A27" s="11" t="s">
        <v>37</v>
      </c>
      <c r="B27" s="11" t="s">
        <v>38</v>
      </c>
      <c r="C27" s="81" t="s">
        <v>1599</v>
      </c>
      <c r="D27" s="17">
        <f>0.005/0.058</f>
        <v>8.620689655172413E-2</v>
      </c>
      <c r="E27" s="17">
        <f>0.005/0.058</f>
        <v>8.620689655172413E-2</v>
      </c>
      <c r="F27" s="75" t="s">
        <v>1584</v>
      </c>
      <c r="G27" s="75" t="s">
        <v>1584</v>
      </c>
    </row>
    <row r="28" spans="1:9" ht="15" customHeight="1">
      <c r="A28" s="11" t="s">
        <v>39</v>
      </c>
      <c r="B28" s="13" t="s">
        <v>40</v>
      </c>
      <c r="C28" s="81" t="s">
        <v>1599</v>
      </c>
      <c r="D28" s="82">
        <f>0.002/0.058</f>
        <v>3.4482758620689655E-2</v>
      </c>
      <c r="E28" s="82">
        <f>0.002/0.058</f>
        <v>3.4482758620689655E-2</v>
      </c>
      <c r="F28" s="75" t="s">
        <v>1584</v>
      </c>
      <c r="G28" s="75" t="s">
        <v>1584</v>
      </c>
      <c r="I28" s="62"/>
    </row>
    <row r="29" spans="1:9" ht="15" customHeight="1">
      <c r="A29" s="9">
        <v>4</v>
      </c>
      <c r="B29" s="43" t="s">
        <v>41</v>
      </c>
      <c r="C29" s="92" t="s">
        <v>1600</v>
      </c>
      <c r="D29" s="83">
        <f t="shared" ref="D29:E29" si="2">D30+D31+D32+D33</f>
        <v>0.62493103448275855</v>
      </c>
      <c r="E29" s="83">
        <f t="shared" si="2"/>
        <v>0.94717241379310335</v>
      </c>
      <c r="F29" s="75" t="s">
        <v>1584</v>
      </c>
      <c r="G29" s="75" t="s">
        <v>1584</v>
      </c>
    </row>
    <row r="30" spans="1:9" ht="15" customHeight="1">
      <c r="A30" s="11" t="s">
        <v>42</v>
      </c>
      <c r="B30" s="13" t="s">
        <v>43</v>
      </c>
      <c r="C30" s="81" t="s">
        <v>1599</v>
      </c>
      <c r="D30" s="82">
        <v>0</v>
      </c>
      <c r="E30" s="82">
        <v>0</v>
      </c>
      <c r="F30" s="75" t="s">
        <v>1584</v>
      </c>
      <c r="G30" s="75" t="s">
        <v>1584</v>
      </c>
    </row>
    <row r="31" spans="1:9" ht="15" customHeight="1">
      <c r="A31" s="11" t="s">
        <v>44</v>
      </c>
      <c r="B31" s="13" t="s">
        <v>45</v>
      </c>
      <c r="C31" s="81" t="s">
        <v>1599</v>
      </c>
      <c r="D31" s="82">
        <v>0</v>
      </c>
      <c r="E31" s="82">
        <v>0</v>
      </c>
      <c r="F31" s="75" t="s">
        <v>1584</v>
      </c>
      <c r="G31" s="75" t="s">
        <v>1584</v>
      </c>
    </row>
    <row r="32" spans="1:9" ht="15" customHeight="1">
      <c r="A32" s="11" t="s">
        <v>46</v>
      </c>
      <c r="B32" s="13" t="s">
        <v>47</v>
      </c>
      <c r="C32" s="81" t="s">
        <v>1599</v>
      </c>
      <c r="D32" s="84">
        <f>0.036246/0.058</f>
        <v>0.62493103448275855</v>
      </c>
      <c r="E32" s="84">
        <f>0.054936/0.058</f>
        <v>0.94717241379310335</v>
      </c>
      <c r="F32" s="75" t="s">
        <v>1584</v>
      </c>
      <c r="G32" s="75" t="s">
        <v>1584</v>
      </c>
    </row>
    <row r="33" spans="1:12" ht="15" customHeight="1">
      <c r="A33" s="11" t="s">
        <v>48</v>
      </c>
      <c r="B33" s="13" t="s">
        <v>49</v>
      </c>
      <c r="C33" s="81" t="s">
        <v>1599</v>
      </c>
      <c r="D33" s="82">
        <v>0</v>
      </c>
      <c r="E33" s="82">
        <v>0</v>
      </c>
      <c r="F33" s="75" t="s">
        <v>1584</v>
      </c>
      <c r="G33" s="75" t="s">
        <v>1584</v>
      </c>
    </row>
    <row r="34" spans="1:12" s="45" customFormat="1" ht="15" customHeight="1">
      <c r="A34" s="43">
        <v>5</v>
      </c>
      <c r="B34" s="43" t="s">
        <v>50</v>
      </c>
      <c r="C34" s="92" t="s">
        <v>1600</v>
      </c>
      <c r="D34" s="83">
        <f t="shared" ref="D34:E34" si="3">D35+D36+D37</f>
        <v>0</v>
      </c>
      <c r="E34" s="83">
        <f t="shared" si="3"/>
        <v>0</v>
      </c>
      <c r="F34" s="75" t="s">
        <v>1584</v>
      </c>
      <c r="G34" s="75" t="s">
        <v>1584</v>
      </c>
    </row>
    <row r="35" spans="1:12" ht="15" customHeight="1">
      <c r="A35" s="11" t="s">
        <v>51</v>
      </c>
      <c r="B35" s="13" t="s">
        <v>52</v>
      </c>
      <c r="C35" s="81" t="s">
        <v>1599</v>
      </c>
      <c r="D35" s="17">
        <v>0</v>
      </c>
      <c r="E35" s="17">
        <v>0</v>
      </c>
      <c r="F35" s="75" t="s">
        <v>1584</v>
      </c>
      <c r="G35" s="75" t="s">
        <v>1584</v>
      </c>
    </row>
    <row r="36" spans="1:12" ht="15" customHeight="1">
      <c r="A36" s="11" t="s">
        <v>53</v>
      </c>
      <c r="B36" s="13" t="s">
        <v>54</v>
      </c>
      <c r="C36" s="81" t="s">
        <v>1599</v>
      </c>
      <c r="D36" s="82">
        <v>0</v>
      </c>
      <c r="E36" s="82">
        <v>0</v>
      </c>
      <c r="F36" s="75" t="s">
        <v>1584</v>
      </c>
      <c r="G36" s="75" t="s">
        <v>1584</v>
      </c>
    </row>
    <row r="37" spans="1:12" ht="15" customHeight="1">
      <c r="A37" s="11" t="s">
        <v>55</v>
      </c>
      <c r="B37" s="13" t="s">
        <v>56</v>
      </c>
      <c r="C37" s="81" t="s">
        <v>1599</v>
      </c>
      <c r="D37" s="17">
        <v>0</v>
      </c>
      <c r="E37" s="17">
        <v>0</v>
      </c>
      <c r="F37" s="75" t="s">
        <v>1584</v>
      </c>
      <c r="G37" s="75" t="s">
        <v>1584</v>
      </c>
    </row>
    <row r="38" spans="1:12" s="45" customFormat="1" ht="15" customHeight="1">
      <c r="A38" s="43">
        <v>6</v>
      </c>
      <c r="B38" s="46" t="s">
        <v>57</v>
      </c>
      <c r="C38" s="92" t="s">
        <v>1600</v>
      </c>
      <c r="D38" s="85">
        <v>0</v>
      </c>
      <c r="E38" s="85">
        <v>0</v>
      </c>
      <c r="F38" s="75" t="s">
        <v>1584</v>
      </c>
      <c r="G38" s="75" t="s">
        <v>1584</v>
      </c>
    </row>
    <row r="39" spans="1:12" s="45" customFormat="1" ht="15" customHeight="1">
      <c r="A39" s="43">
        <v>7</v>
      </c>
      <c r="B39" s="46" t="s">
        <v>1575</v>
      </c>
      <c r="C39" s="92" t="s">
        <v>1600</v>
      </c>
      <c r="D39" s="85">
        <v>0</v>
      </c>
      <c r="E39" s="85">
        <v>0</v>
      </c>
      <c r="F39" s="75" t="s">
        <v>1584</v>
      </c>
      <c r="G39" s="75" t="s">
        <v>1584</v>
      </c>
    </row>
    <row r="40" spans="1:12" s="45" customFormat="1" ht="15" customHeight="1">
      <c r="A40" s="43">
        <v>8</v>
      </c>
      <c r="B40" s="46" t="s">
        <v>58</v>
      </c>
      <c r="C40" s="92" t="s">
        <v>1600</v>
      </c>
      <c r="D40" s="86">
        <f>0.014/0.058</f>
        <v>0.24137931034482757</v>
      </c>
      <c r="E40" s="86">
        <f>0.014/0.058</f>
        <v>0.24137931034482757</v>
      </c>
      <c r="F40" s="75" t="s">
        <v>1584</v>
      </c>
      <c r="G40" s="75" t="s">
        <v>1584</v>
      </c>
    </row>
    <row r="41" spans="1:12" s="45" customFormat="1" ht="15" customHeight="1">
      <c r="A41" s="43">
        <v>9</v>
      </c>
      <c r="B41" s="46" t="s">
        <v>59</v>
      </c>
      <c r="C41" s="92" t="s">
        <v>1600</v>
      </c>
      <c r="D41" s="87">
        <f>0.026/0.058</f>
        <v>0.44827586206896547</v>
      </c>
      <c r="E41" s="87">
        <f>0.026/0.058</f>
        <v>0.44827586206896547</v>
      </c>
      <c r="F41" s="75" t="s">
        <v>1584</v>
      </c>
      <c r="G41" s="75" t="s">
        <v>1584</v>
      </c>
      <c r="I41" s="53"/>
    </row>
    <row r="42" spans="1:12" s="45" customFormat="1" ht="15" customHeight="1">
      <c r="A42" s="43">
        <v>10</v>
      </c>
      <c r="B42" s="46" t="s">
        <v>1574</v>
      </c>
      <c r="C42" s="92" t="s">
        <v>1600</v>
      </c>
      <c r="D42" s="83">
        <f>D18+D23+D26+D29+D34+D38+D39+D40+D41</f>
        <v>2.8663103448275855</v>
      </c>
      <c r="E42" s="83">
        <f>E18+E23+E26+E29+E34+E38+E39+E40+E41</f>
        <v>3.2057931034482752</v>
      </c>
      <c r="F42" s="75" t="s">
        <v>1584</v>
      </c>
      <c r="G42" s="75" t="s">
        <v>1584</v>
      </c>
    </row>
    <row r="43" spans="1:12" ht="15" customHeight="1">
      <c r="A43" s="11" t="s">
        <v>60</v>
      </c>
      <c r="B43" s="13" t="s">
        <v>61</v>
      </c>
      <c r="C43" s="81" t="s">
        <v>1599</v>
      </c>
      <c r="D43" s="88">
        <f>15.549/0.058</f>
        <v>268.08620689655169</v>
      </c>
      <c r="E43" s="88">
        <f>15.549/0.058</f>
        <v>268.08620689655169</v>
      </c>
      <c r="F43" s="75" t="s">
        <v>1584</v>
      </c>
      <c r="G43" s="75" t="s">
        <v>1584</v>
      </c>
    </row>
    <row r="44" spans="1:12" ht="15" customHeight="1">
      <c r="A44" s="11" t="s">
        <v>62</v>
      </c>
      <c r="B44" s="13" t="s">
        <v>63</v>
      </c>
      <c r="C44" s="81" t="s">
        <v>1599</v>
      </c>
      <c r="D44" s="88" t="s">
        <v>1584</v>
      </c>
      <c r="E44" s="88" t="s">
        <v>1584</v>
      </c>
      <c r="F44" s="75" t="s">
        <v>1584</v>
      </c>
      <c r="G44" s="75" t="s">
        <v>1584</v>
      </c>
    </row>
    <row r="45" spans="1:12" ht="15" customHeight="1">
      <c r="A45" s="11" t="s">
        <v>64</v>
      </c>
      <c r="B45" s="13" t="s">
        <v>65</v>
      </c>
      <c r="C45" s="40" t="s">
        <v>66</v>
      </c>
      <c r="D45" s="89" t="s">
        <v>1584</v>
      </c>
      <c r="E45" s="89" t="s">
        <v>1584</v>
      </c>
      <c r="F45" s="75" t="s">
        <v>1584</v>
      </c>
      <c r="G45" s="75" t="s">
        <v>1584</v>
      </c>
      <c r="I45" s="48"/>
      <c r="J45" s="48"/>
      <c r="K45" s="49"/>
      <c r="L45" s="49"/>
    </row>
    <row r="46" spans="1:12" ht="15" customHeight="1">
      <c r="A46" s="11" t="s">
        <v>67</v>
      </c>
      <c r="B46" s="13" t="s">
        <v>68</v>
      </c>
      <c r="C46" s="68" t="s">
        <v>1601</v>
      </c>
      <c r="D46" s="88" t="s">
        <v>1584</v>
      </c>
      <c r="E46" s="91" t="s">
        <v>1584</v>
      </c>
      <c r="F46" s="75" t="s">
        <v>1584</v>
      </c>
      <c r="G46" s="75" t="s">
        <v>1584</v>
      </c>
      <c r="I46" s="50"/>
      <c r="J46" s="50"/>
      <c r="K46" s="51"/>
      <c r="L46" s="49"/>
    </row>
    <row r="47" spans="1:12" ht="15" customHeight="1">
      <c r="A47" s="11" t="s">
        <v>69</v>
      </c>
      <c r="B47" s="13" t="s">
        <v>70</v>
      </c>
      <c r="C47" s="93" t="s">
        <v>1601</v>
      </c>
      <c r="D47" s="88" t="s">
        <v>1584</v>
      </c>
      <c r="E47" s="88" t="s">
        <v>1584</v>
      </c>
      <c r="F47" s="75" t="s">
        <v>1584</v>
      </c>
      <c r="G47" s="75" t="s">
        <v>1584</v>
      </c>
      <c r="I47" s="50"/>
      <c r="J47" s="50"/>
      <c r="K47" s="52"/>
      <c r="L47" s="49"/>
    </row>
    <row r="48" spans="1:12" ht="15" customHeight="1">
      <c r="A48" s="11" t="s">
        <v>71</v>
      </c>
      <c r="B48" s="13" t="s">
        <v>72</v>
      </c>
      <c r="C48" s="93" t="s">
        <v>1601</v>
      </c>
      <c r="D48" s="88" t="s">
        <v>1584</v>
      </c>
      <c r="E48" s="88" t="s">
        <v>1584</v>
      </c>
      <c r="F48" s="75" t="s">
        <v>1584</v>
      </c>
      <c r="G48" s="75" t="s">
        <v>1584</v>
      </c>
      <c r="I48" s="50"/>
      <c r="J48" s="50"/>
      <c r="K48" s="51"/>
      <c r="L48" s="49"/>
    </row>
    <row r="49" spans="1:7" ht="15" customHeight="1">
      <c r="A49" s="11" t="s">
        <v>73</v>
      </c>
      <c r="B49" s="13" t="s">
        <v>70</v>
      </c>
      <c r="C49" s="93" t="s">
        <v>1601</v>
      </c>
      <c r="D49" s="88" t="s">
        <v>1584</v>
      </c>
      <c r="E49" s="88" t="s">
        <v>1584</v>
      </c>
      <c r="F49" s="75" t="s">
        <v>1584</v>
      </c>
      <c r="G49" s="75" t="s">
        <v>1584</v>
      </c>
    </row>
    <row r="50" spans="1:7" ht="15" customHeight="1">
      <c r="A50" s="11" t="s">
        <v>74</v>
      </c>
      <c r="B50" s="13" t="s">
        <v>75</v>
      </c>
      <c r="C50" s="93" t="s">
        <v>1601</v>
      </c>
      <c r="D50" s="88" t="s">
        <v>1584</v>
      </c>
      <c r="E50" s="88" t="s">
        <v>1584</v>
      </c>
      <c r="F50" s="75" t="s">
        <v>1584</v>
      </c>
      <c r="G50" s="75" t="s">
        <v>1584</v>
      </c>
    </row>
    <row r="51" spans="1:7" ht="15" customHeight="1">
      <c r="A51" s="11" t="s">
        <v>2</v>
      </c>
      <c r="B51" s="13" t="s">
        <v>76</v>
      </c>
      <c r="C51" s="93" t="s">
        <v>1601</v>
      </c>
      <c r="D51" s="88" t="s">
        <v>1584</v>
      </c>
      <c r="E51" s="88" t="s">
        <v>1584</v>
      </c>
      <c r="F51" s="75" t="s">
        <v>1584</v>
      </c>
      <c r="G51" s="75" t="s">
        <v>1584</v>
      </c>
    </row>
    <row r="52" spans="1:7" ht="15" customHeight="1">
      <c r="A52" s="11" t="s">
        <v>77</v>
      </c>
      <c r="B52" s="13" t="s">
        <v>78</v>
      </c>
      <c r="C52" s="93" t="s">
        <v>1601</v>
      </c>
      <c r="D52" s="88" t="s">
        <v>1584</v>
      </c>
      <c r="E52" s="88" t="s">
        <v>1584</v>
      </c>
      <c r="F52" s="75" t="s">
        <v>1584</v>
      </c>
      <c r="G52" s="75" t="s">
        <v>1584</v>
      </c>
    </row>
    <row r="53" spans="1:7" ht="15" customHeight="1">
      <c r="A53" s="11" t="s">
        <v>79</v>
      </c>
      <c r="B53" s="13" t="s">
        <v>80</v>
      </c>
      <c r="C53" s="93" t="s">
        <v>1601</v>
      </c>
      <c r="D53" s="90">
        <v>1</v>
      </c>
      <c r="E53" s="90">
        <v>1</v>
      </c>
      <c r="F53" s="75" t="s">
        <v>1584</v>
      </c>
      <c r="G53" s="75" t="s">
        <v>1584</v>
      </c>
    </row>
    <row r="54" spans="1:7" ht="15" customHeight="1">
      <c r="D54" s="75" t="s">
        <v>1584</v>
      </c>
      <c r="F54" s="75" t="s">
        <v>1584</v>
      </c>
      <c r="G54" s="75" t="s">
        <v>1584</v>
      </c>
    </row>
    <row r="55" spans="1:7" ht="15" customHeight="1">
      <c r="A55" s="41" t="s">
        <v>81</v>
      </c>
      <c r="B55" s="1" t="s">
        <v>1580</v>
      </c>
    </row>
    <row r="56" spans="1:7" ht="15" customHeight="1">
      <c r="B56" s="1" t="s">
        <v>1581</v>
      </c>
    </row>
    <row r="57" spans="1:7" ht="15" customHeight="1">
      <c r="B57" s="1" t="s">
        <v>82</v>
      </c>
    </row>
    <row r="59" spans="1:7" ht="15" customHeight="1">
      <c r="G59" s="4" t="s">
        <v>83</v>
      </c>
    </row>
    <row r="60" spans="1:7" ht="15" customHeight="1">
      <c r="A60" s="110" t="s">
        <v>15</v>
      </c>
      <c r="B60" s="112" t="s">
        <v>84</v>
      </c>
      <c r="C60" s="113"/>
      <c r="D60" s="113"/>
      <c r="E60" s="113"/>
      <c r="F60" s="113"/>
      <c r="G60" s="114"/>
    </row>
    <row r="61" spans="1:7" ht="15" customHeight="1">
      <c r="A61" s="111"/>
      <c r="B61" s="115" t="s">
        <v>85</v>
      </c>
      <c r="C61" s="115" t="s">
        <v>18</v>
      </c>
      <c r="D61" s="108" t="s">
        <v>1570</v>
      </c>
      <c r="E61" s="108"/>
      <c r="F61" s="108" t="s">
        <v>1571</v>
      </c>
      <c r="G61" s="108"/>
    </row>
    <row r="62" spans="1:7" ht="15" customHeight="1">
      <c r="A62" s="111"/>
      <c r="B62" s="115"/>
      <c r="C62" s="115"/>
      <c r="D62" s="7"/>
      <c r="E62" s="55">
        <v>2022</v>
      </c>
      <c r="F62" s="64"/>
      <c r="G62" s="63">
        <v>2022</v>
      </c>
    </row>
    <row r="63" spans="1:7" ht="15" customHeight="1">
      <c r="A63" s="7">
        <v>1</v>
      </c>
      <c r="B63" s="7">
        <v>2</v>
      </c>
      <c r="C63" s="7" t="s">
        <v>19</v>
      </c>
      <c r="D63" s="7"/>
      <c r="E63" s="7" t="s">
        <v>86</v>
      </c>
      <c r="F63" s="64"/>
      <c r="G63" s="64" t="s">
        <v>87</v>
      </c>
    </row>
    <row r="64" spans="1:7" s="45" customFormat="1" ht="15" customHeight="1">
      <c r="A64" s="43" t="s">
        <v>88</v>
      </c>
      <c r="B64" s="46" t="s">
        <v>1577</v>
      </c>
      <c r="C64" s="44" t="s">
        <v>89</v>
      </c>
      <c r="D64" s="56"/>
      <c r="E64" s="47">
        <f>E42/1</f>
        <v>3.2057931034482752</v>
      </c>
      <c r="F64" s="65"/>
      <c r="G64" s="47" t="s">
        <v>1584</v>
      </c>
    </row>
    <row r="65" spans="1:7" s="45" customFormat="1" ht="15" customHeight="1">
      <c r="A65" s="43" t="s">
        <v>90</v>
      </c>
      <c r="B65" s="46" t="s">
        <v>1578</v>
      </c>
      <c r="C65" s="44" t="s">
        <v>1573</v>
      </c>
      <c r="D65" s="60"/>
      <c r="E65" s="69">
        <f>E42</f>
        <v>3.2057931034482752</v>
      </c>
      <c r="F65" s="70"/>
      <c r="G65" s="47" t="s">
        <v>1584</v>
      </c>
    </row>
    <row r="66" spans="1:7" s="45" customFormat="1" ht="15" customHeight="1">
      <c r="A66" s="43" t="s">
        <v>91</v>
      </c>
      <c r="B66" s="46" t="s">
        <v>92</v>
      </c>
      <c r="C66" s="44" t="s">
        <v>1573</v>
      </c>
      <c r="D66" s="57"/>
      <c r="E66" s="85">
        <f>E65*E67/100</f>
        <v>0</v>
      </c>
      <c r="F66" s="65"/>
      <c r="G66" s="47" t="s">
        <v>1584</v>
      </c>
    </row>
    <row r="67" spans="1:7" ht="15" customHeight="1">
      <c r="A67" s="14" t="s">
        <v>93</v>
      </c>
      <c r="B67" s="15" t="s">
        <v>94</v>
      </c>
      <c r="C67" s="16" t="s">
        <v>95</v>
      </c>
      <c r="D67" s="58"/>
      <c r="E67" s="17">
        <v>0</v>
      </c>
      <c r="F67" s="66"/>
      <c r="G67" s="47" t="s">
        <v>1584</v>
      </c>
    </row>
    <row r="68" spans="1:7" ht="15" customHeight="1">
      <c r="A68" s="14" t="s">
        <v>96</v>
      </c>
      <c r="B68" s="15" t="s">
        <v>97</v>
      </c>
      <c r="C68" s="16" t="s">
        <v>1573</v>
      </c>
      <c r="D68" s="59"/>
      <c r="E68" s="12">
        <v>0</v>
      </c>
      <c r="F68" s="66"/>
      <c r="G68" s="47" t="s">
        <v>1584</v>
      </c>
    </row>
    <row r="69" spans="1:7" s="45" customFormat="1" ht="15" customHeight="1">
      <c r="A69" s="43" t="s">
        <v>98</v>
      </c>
      <c r="B69" s="43" t="s">
        <v>1579</v>
      </c>
      <c r="C69" s="44" t="s">
        <v>1573</v>
      </c>
      <c r="D69" s="60"/>
      <c r="E69" s="69">
        <f>SUM(E65:E66)</f>
        <v>3.2057931034482752</v>
      </c>
      <c r="F69" s="65"/>
      <c r="G69" s="47" t="s">
        <v>1584</v>
      </c>
    </row>
    <row r="70" spans="1:7" ht="15" customHeight="1">
      <c r="A70" s="14" t="s">
        <v>99</v>
      </c>
      <c r="B70" s="14" t="s">
        <v>100</v>
      </c>
      <c r="C70" s="68" t="s">
        <v>1576</v>
      </c>
      <c r="D70" s="61"/>
      <c r="E70" s="82">
        <v>1</v>
      </c>
      <c r="F70" s="67"/>
      <c r="G70" s="47" t="s">
        <v>1584</v>
      </c>
    </row>
    <row r="71" spans="1:7" s="45" customFormat="1" ht="15" customHeight="1">
      <c r="A71" s="43" t="s">
        <v>101</v>
      </c>
      <c r="B71" s="43" t="s">
        <v>102</v>
      </c>
      <c r="C71" s="44" t="s">
        <v>89</v>
      </c>
      <c r="D71" s="73"/>
      <c r="E71" s="56">
        <f>E69/E70</f>
        <v>3.2057931034482752</v>
      </c>
      <c r="F71" s="65"/>
      <c r="G71" s="47" t="s">
        <v>1584</v>
      </c>
    </row>
    <row r="72" spans="1:7" s="45" customFormat="1" ht="15" customHeight="1">
      <c r="A72" s="43" t="s">
        <v>103</v>
      </c>
      <c r="B72" s="43" t="s">
        <v>1596</v>
      </c>
      <c r="C72" s="71" t="s">
        <v>89</v>
      </c>
      <c r="D72" s="74"/>
      <c r="E72" s="72">
        <f>E71*1.1</f>
        <v>3.5263724137931032</v>
      </c>
      <c r="F72" s="65"/>
      <c r="G72" s="47" t="s">
        <v>1584</v>
      </c>
    </row>
    <row r="74" spans="1:7" ht="15" customHeight="1">
      <c r="A74" s="76" t="s">
        <v>1585</v>
      </c>
      <c r="B74" s="76"/>
      <c r="C74" s="116" t="s">
        <v>1592</v>
      </c>
      <c r="D74" s="117"/>
      <c r="E74" s="117"/>
      <c r="F74" s="117"/>
      <c r="G74" s="118"/>
    </row>
    <row r="75" spans="1:7" ht="15" customHeight="1">
      <c r="A75" s="76" t="s">
        <v>1586</v>
      </c>
      <c r="B75" s="76"/>
      <c r="C75" s="116" t="s">
        <v>1593</v>
      </c>
      <c r="D75" s="117"/>
      <c r="E75" s="117"/>
      <c r="F75" s="117"/>
      <c r="G75" s="118"/>
    </row>
    <row r="76" spans="1:7" ht="15" customHeight="1">
      <c r="A76" s="116" t="s">
        <v>1587</v>
      </c>
      <c r="B76" s="118"/>
      <c r="C76" s="119">
        <v>725891956</v>
      </c>
      <c r="D76" s="120"/>
      <c r="E76" s="120"/>
      <c r="F76" s="120"/>
      <c r="G76" s="121"/>
    </row>
    <row r="77" spans="1:7" ht="15" customHeight="1">
      <c r="A77" s="116" t="s">
        <v>1588</v>
      </c>
      <c r="B77" s="118"/>
      <c r="C77" s="122" t="s">
        <v>1594</v>
      </c>
      <c r="D77" s="117"/>
      <c r="E77" s="117"/>
      <c r="F77" s="117"/>
      <c r="G77" s="118"/>
    </row>
    <row r="78" spans="1:7" ht="15" customHeight="1">
      <c r="A78" s="116" t="s">
        <v>1589</v>
      </c>
      <c r="B78" s="118"/>
      <c r="C78" s="123">
        <v>44491</v>
      </c>
      <c r="D78" s="117"/>
      <c r="E78" s="117"/>
      <c r="F78" s="117"/>
      <c r="G78" s="118"/>
    </row>
    <row r="79" spans="1:7" ht="15" customHeight="1">
      <c r="A79" s="76" t="s">
        <v>1590</v>
      </c>
      <c r="B79" s="76"/>
      <c r="C79" s="116"/>
      <c r="D79" s="117"/>
      <c r="E79" s="117"/>
      <c r="F79" s="117"/>
      <c r="G79" s="118"/>
    </row>
  </sheetData>
  <mergeCells count="27">
    <mergeCell ref="C79:G79"/>
    <mergeCell ref="A78:B78"/>
    <mergeCell ref="C74:G74"/>
    <mergeCell ref="C75:G75"/>
    <mergeCell ref="C76:G76"/>
    <mergeCell ref="C77:G77"/>
    <mergeCell ref="C78:G78"/>
    <mergeCell ref="A76:B76"/>
    <mergeCell ref="A77:B77"/>
    <mergeCell ref="A60:A62"/>
    <mergeCell ref="B60:G60"/>
    <mergeCell ref="B61:B62"/>
    <mergeCell ref="C61:C62"/>
    <mergeCell ref="F61:G61"/>
    <mergeCell ref="D61:E61"/>
    <mergeCell ref="A13:A16"/>
    <mergeCell ref="B13:G13"/>
    <mergeCell ref="B14:B16"/>
    <mergeCell ref="C14:C16"/>
    <mergeCell ref="F14:G14"/>
    <mergeCell ref="D14:E14"/>
    <mergeCell ref="C11:G11"/>
    <mergeCell ref="A3:G3"/>
    <mergeCell ref="C6:G6"/>
    <mergeCell ref="C7:F7"/>
    <mergeCell ref="C8:F8"/>
    <mergeCell ref="C9:G10"/>
  </mergeCells>
  <hyperlinks>
    <hyperlink ref="C77" r:id="rId1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65" fitToHeight="0" orientation="portrait" r:id="rId2"/>
  <rowBreaks count="1" manualBreakCount="1">
    <brk id="5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>
    <tabColor rgb="FFCCFF99"/>
  </sheetPr>
  <dimension ref="A1:E41"/>
  <sheetViews>
    <sheetView showGridLines="0" topLeftCell="A22" zoomScale="120" zoomScaleNormal="120" workbookViewId="0">
      <selection activeCell="C31" sqref="C31:D34"/>
    </sheetView>
  </sheetViews>
  <sheetFormatPr defaultColWidth="9.140625" defaultRowHeight="18" customHeight="1" outlineLevelRow="1"/>
  <cols>
    <col min="1" max="5" width="15.7109375" style="29" customWidth="1"/>
    <col min="6" max="16384" width="9.140625" style="29"/>
  </cols>
  <sheetData>
    <row r="1" spans="1:5" ht="18" customHeight="1">
      <c r="A1" s="125" t="s">
        <v>1536</v>
      </c>
      <c r="B1" s="125"/>
      <c r="C1" s="125"/>
      <c r="D1" s="125"/>
      <c r="E1" s="125"/>
    </row>
    <row r="2" spans="1:5" ht="18" customHeight="1">
      <c r="A2" s="126" t="s">
        <v>1569</v>
      </c>
      <c r="B2" s="126"/>
      <c r="C2" s="126"/>
      <c r="D2" s="126"/>
      <c r="E2" s="126"/>
    </row>
    <row r="4" spans="1:5" ht="18" customHeight="1">
      <c r="A4" s="29" t="s">
        <v>1537</v>
      </c>
      <c r="D4" s="30" t="e">
        <f>'kalkulace 2020'!E69+'kalkulace 2020'!G69</f>
        <v>#VALUE!</v>
      </c>
      <c r="E4" s="31" t="s">
        <v>1538</v>
      </c>
    </row>
    <row r="6" spans="1:5" ht="18" customHeight="1">
      <c r="A6" s="32" t="s">
        <v>1539</v>
      </c>
    </row>
    <row r="7" spans="1:5" ht="18" customHeight="1">
      <c r="A7" s="29" t="s">
        <v>1540</v>
      </c>
      <c r="D7" s="30">
        <f>'kalkulace 2020'!E42</f>
        <v>3.2057931034482752</v>
      </c>
      <c r="E7" s="31" t="s">
        <v>1538</v>
      </c>
    </row>
    <row r="8" spans="1:5" ht="18" customHeight="1">
      <c r="A8" s="29" t="s">
        <v>1541</v>
      </c>
      <c r="D8" s="30">
        <f>'kalkulace 2020'!E66</f>
        <v>0</v>
      </c>
      <c r="E8" s="31" t="s">
        <v>1538</v>
      </c>
    </row>
    <row r="9" spans="1:5" ht="18" customHeight="1">
      <c r="A9" s="29" t="s">
        <v>1542</v>
      </c>
      <c r="D9" s="30" t="str">
        <f>'kalkulace 2020'!E46</f>
        <v>x</v>
      </c>
      <c r="E9" s="31" t="s">
        <v>1543</v>
      </c>
    </row>
    <row r="10" spans="1:5" ht="18" customHeight="1">
      <c r="A10" s="29" t="s">
        <v>1544</v>
      </c>
      <c r="D10" s="39" t="e">
        <f>'kalkulace 2020'!#REF!</f>
        <v>#REF!</v>
      </c>
    </row>
    <row r="13" spans="1:5" ht="18" customHeight="1">
      <c r="A13" s="32" t="s">
        <v>1545</v>
      </c>
    </row>
    <row r="14" spans="1:5" ht="18" customHeight="1">
      <c r="A14" s="29" t="s">
        <v>1546</v>
      </c>
      <c r="D14" s="30" t="str">
        <f>'kalkulace 2020'!G42</f>
        <v>x</v>
      </c>
      <c r="E14" s="31" t="s">
        <v>1538</v>
      </c>
    </row>
    <row r="15" spans="1:5" ht="18" customHeight="1">
      <c r="A15" s="29" t="s">
        <v>1547</v>
      </c>
      <c r="D15" s="30" t="str">
        <f>'kalkulace 2020'!G66</f>
        <v>x</v>
      </c>
      <c r="E15" s="31" t="s">
        <v>1538</v>
      </c>
    </row>
    <row r="16" spans="1:5" ht="18" customHeight="1">
      <c r="A16" s="29" t="s">
        <v>1542</v>
      </c>
      <c r="D16" s="30" t="str">
        <f>'kalkulace 2020'!G48</f>
        <v>x</v>
      </c>
      <c r="E16" s="31" t="s">
        <v>1543</v>
      </c>
    </row>
    <row r="17" spans="1:5" ht="18" customHeight="1">
      <c r="A17" s="29" t="s">
        <v>1548</v>
      </c>
      <c r="D17" s="39" t="e">
        <f>'kalkulace 2020'!#REF!</f>
        <v>#REF!</v>
      </c>
    </row>
    <row r="20" spans="1:5" ht="18" customHeight="1">
      <c r="B20" s="33" t="s">
        <v>1549</v>
      </c>
      <c r="C20" s="31" t="s">
        <v>1550</v>
      </c>
      <c r="D20" s="34" t="e">
        <f>'kalkulace 2020'!#REF!</f>
        <v>#REF!</v>
      </c>
      <c r="E20" s="31" t="s">
        <v>1551</v>
      </c>
    </row>
    <row r="21" spans="1:5" ht="18" customHeight="1">
      <c r="B21" s="33"/>
      <c r="C21" s="31" t="s">
        <v>1552</v>
      </c>
      <c r="D21" s="34" t="e">
        <f>'kalkulace 2020'!#REF!</f>
        <v>#REF!</v>
      </c>
      <c r="E21" s="31" t="s">
        <v>1551</v>
      </c>
    </row>
    <row r="22" spans="1:5" ht="18" customHeight="1">
      <c r="B22" s="35"/>
    </row>
    <row r="23" spans="1:5" ht="18" customHeight="1">
      <c r="B23" s="33" t="s">
        <v>1553</v>
      </c>
      <c r="C23" s="31" t="s">
        <v>1550</v>
      </c>
      <c r="D23" s="34" t="e">
        <f>'kalkulace 2020'!#REF!</f>
        <v>#REF!</v>
      </c>
      <c r="E23" s="31" t="s">
        <v>1551</v>
      </c>
    </row>
    <row r="24" spans="1:5" ht="18" customHeight="1">
      <c r="B24" s="36"/>
      <c r="C24" s="31" t="s">
        <v>1552</v>
      </c>
      <c r="D24" s="34" t="e">
        <f>'kalkulace 2020'!#REF!</f>
        <v>#REF!</v>
      </c>
      <c r="E24" s="31" t="s">
        <v>1551</v>
      </c>
    </row>
    <row r="27" spans="1:5" ht="18" customHeight="1">
      <c r="A27" s="127" t="s">
        <v>1554</v>
      </c>
      <c r="B27" s="127"/>
      <c r="C27" s="127"/>
      <c r="D27" s="127"/>
      <c r="E27" s="127"/>
    </row>
    <row r="29" spans="1:5" ht="18" customHeight="1">
      <c r="A29" s="128" t="s">
        <v>1555</v>
      </c>
      <c r="B29" s="128"/>
      <c r="C29" s="128" t="s">
        <v>1556</v>
      </c>
      <c r="D29" s="128"/>
      <c r="E29" s="128"/>
    </row>
    <row r="30" spans="1:5" s="31" customFormat="1" ht="18" customHeight="1">
      <c r="A30" s="37" t="s">
        <v>1557</v>
      </c>
      <c r="B30" s="37" t="s">
        <v>1558</v>
      </c>
      <c r="C30" s="37" t="s">
        <v>1559</v>
      </c>
      <c r="D30" s="37" t="s">
        <v>1560</v>
      </c>
      <c r="E30" s="37" t="s">
        <v>1561</v>
      </c>
    </row>
    <row r="31" spans="1:5" ht="18" customHeight="1">
      <c r="A31" s="37">
        <v>1</v>
      </c>
      <c r="B31" s="37" t="s">
        <v>1562</v>
      </c>
      <c r="C31" s="38"/>
      <c r="D31" s="38"/>
      <c r="E31" s="38">
        <f>SUM(C31:D31)</f>
        <v>0</v>
      </c>
    </row>
    <row r="32" spans="1:5" ht="18" customHeight="1">
      <c r="A32" s="37">
        <v>2</v>
      </c>
      <c r="B32" s="37" t="s">
        <v>1563</v>
      </c>
      <c r="C32" s="38"/>
      <c r="D32" s="38"/>
      <c r="E32" s="38">
        <f t="shared" ref="E32:E35" si="0">SUM(C32:D32)</f>
        <v>0</v>
      </c>
    </row>
    <row r="33" spans="1:5" ht="18" customHeight="1">
      <c r="A33" s="37">
        <v>3</v>
      </c>
      <c r="B33" s="37" t="s">
        <v>1564</v>
      </c>
      <c r="C33" s="38"/>
      <c r="D33" s="38"/>
      <c r="E33" s="38">
        <f t="shared" si="0"/>
        <v>0</v>
      </c>
    </row>
    <row r="34" spans="1:5" ht="18" customHeight="1">
      <c r="A34" s="37">
        <v>4</v>
      </c>
      <c r="B34" s="37" t="s">
        <v>1565</v>
      </c>
      <c r="C34" s="38"/>
      <c r="D34" s="38"/>
      <c r="E34" s="38">
        <f t="shared" si="0"/>
        <v>0</v>
      </c>
    </row>
    <row r="35" spans="1:5" ht="18" hidden="1" customHeight="1" outlineLevel="1">
      <c r="A35" s="37">
        <v>5</v>
      </c>
      <c r="B35" s="37" t="s">
        <v>1566</v>
      </c>
      <c r="C35" s="38">
        <v>111656.08831796322</v>
      </c>
      <c r="D35" s="38">
        <v>105024.1540494178</v>
      </c>
      <c r="E35" s="38">
        <f t="shared" si="0"/>
        <v>216680.24236738103</v>
      </c>
    </row>
    <row r="36" spans="1:5" ht="18" customHeight="1" collapsed="1"/>
    <row r="37" spans="1:5" ht="18" customHeight="1">
      <c r="A37" s="29" t="s">
        <v>1567</v>
      </c>
      <c r="C37" s="31" t="s">
        <v>1550</v>
      </c>
      <c r="D37" s="34" t="e">
        <f>'kalkulace 2020'!G71-'kalkulace 2020'!#REF!</f>
        <v>#VALUE!</v>
      </c>
      <c r="E37" s="31" t="s">
        <v>1551</v>
      </c>
    </row>
    <row r="38" spans="1:5" ht="18" customHeight="1">
      <c r="C38" s="31" t="s">
        <v>1552</v>
      </c>
      <c r="D38" s="34" t="e">
        <f>D37*1.15</f>
        <v>#VALUE!</v>
      </c>
      <c r="E38" s="31" t="s">
        <v>1551</v>
      </c>
    </row>
    <row r="41" spans="1:5" ht="18" customHeight="1">
      <c r="A41" s="124" t="s">
        <v>1568</v>
      </c>
      <c r="B41" s="124"/>
      <c r="C41" s="124"/>
      <c r="D41" s="124"/>
      <c r="E41" s="124"/>
    </row>
  </sheetData>
  <mergeCells count="6">
    <mergeCell ref="A41:E41"/>
    <mergeCell ref="A1:E1"/>
    <mergeCell ref="A2:E2"/>
    <mergeCell ref="A27:E27"/>
    <mergeCell ref="A29:B29"/>
    <mergeCell ref="C29:E29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5" orientation="portrait" r:id="rId1"/>
  <headerFooter>
    <oddFooter>&amp;R&amp;9zpracoval ČEVAK dne: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G565"/>
  <sheetViews>
    <sheetView topLeftCell="B1" workbookViewId="0">
      <pane ySplit="1" topLeftCell="A106" activePane="bottomLeft" state="frozen"/>
      <selection activeCell="F84" sqref="F84"/>
      <selection pane="bottomLeft" activeCell="G130" sqref="G130"/>
    </sheetView>
  </sheetViews>
  <sheetFormatPr defaultColWidth="0" defaultRowHeight="12.75" zeroHeight="1" outlineLevelCol="1"/>
  <cols>
    <col min="1" max="1" width="10.7109375" style="21" hidden="1" customWidth="1" outlineLevel="1"/>
    <col min="2" max="2" width="37.7109375" style="24" bestFit="1" customWidth="1" collapsed="1"/>
    <col min="3" max="3" width="10.7109375" style="24" customWidth="1"/>
    <col min="4" max="4" width="11" style="28" bestFit="1" customWidth="1"/>
    <col min="5" max="5" width="25" style="24" bestFit="1" customWidth="1"/>
    <col min="6" max="6" width="14" style="24" bestFit="1" customWidth="1"/>
    <col min="7" max="7" width="10.7109375" style="23" customWidth="1"/>
    <col min="8" max="16384" width="9.140625" style="24" hidden="1"/>
  </cols>
  <sheetData>
    <row r="1" spans="1:7" s="21" customFormat="1" ht="24">
      <c r="A1" s="18" t="s">
        <v>104</v>
      </c>
      <c r="B1" s="18" t="s">
        <v>105</v>
      </c>
      <c r="C1" s="18" t="s">
        <v>106</v>
      </c>
      <c r="D1" s="18" t="s">
        <v>107</v>
      </c>
      <c r="E1" s="18" t="s">
        <v>108</v>
      </c>
      <c r="F1" s="19" t="s">
        <v>109</v>
      </c>
      <c r="G1" s="20" t="s">
        <v>110</v>
      </c>
    </row>
    <row r="2" spans="1:7">
      <c r="A2" s="3" t="s">
        <v>111</v>
      </c>
      <c r="B2" s="22" t="s">
        <v>112</v>
      </c>
      <c r="C2" s="3" t="s">
        <v>111</v>
      </c>
      <c r="D2" s="22" t="s">
        <v>113</v>
      </c>
      <c r="E2" s="22" t="s">
        <v>112</v>
      </c>
      <c r="F2" s="22" t="s">
        <v>114</v>
      </c>
    </row>
    <row r="3" spans="1:7">
      <c r="A3" s="3" t="s">
        <v>115</v>
      </c>
      <c r="B3" s="22" t="s">
        <v>116</v>
      </c>
      <c r="C3" s="3" t="s">
        <v>115</v>
      </c>
      <c r="D3" s="22" t="s">
        <v>113</v>
      </c>
      <c r="E3" s="22" t="s">
        <v>116</v>
      </c>
      <c r="F3" s="22" t="s">
        <v>114</v>
      </c>
    </row>
    <row r="4" spans="1:7">
      <c r="A4" s="3" t="s">
        <v>117</v>
      </c>
      <c r="B4" s="22" t="s">
        <v>116</v>
      </c>
      <c r="C4" s="3" t="s">
        <v>117</v>
      </c>
      <c r="D4" s="22" t="s">
        <v>113</v>
      </c>
      <c r="E4" s="22" t="s">
        <v>116</v>
      </c>
      <c r="F4" s="22" t="s">
        <v>114</v>
      </c>
    </row>
    <row r="5" spans="1:7">
      <c r="A5" s="3" t="s">
        <v>118</v>
      </c>
      <c r="B5" s="22" t="s">
        <v>119</v>
      </c>
      <c r="C5" s="3" t="s">
        <v>118</v>
      </c>
      <c r="D5" s="22" t="s">
        <v>113</v>
      </c>
      <c r="E5" s="22" t="s">
        <v>116</v>
      </c>
      <c r="F5" s="22" t="s">
        <v>120</v>
      </c>
      <c r="G5" s="23" t="s">
        <v>121</v>
      </c>
    </row>
    <row r="6" spans="1:7">
      <c r="A6" s="3" t="s">
        <v>122</v>
      </c>
      <c r="B6" s="22" t="s">
        <v>123</v>
      </c>
      <c r="C6" s="3" t="s">
        <v>122</v>
      </c>
      <c r="D6" s="22" t="s">
        <v>113</v>
      </c>
      <c r="E6" s="22" t="s">
        <v>116</v>
      </c>
      <c r="F6" s="22" t="s">
        <v>120</v>
      </c>
      <c r="G6" s="23" t="s">
        <v>121</v>
      </c>
    </row>
    <row r="7" spans="1:7">
      <c r="A7" s="3" t="s">
        <v>124</v>
      </c>
      <c r="B7" s="22" t="s">
        <v>125</v>
      </c>
      <c r="C7" s="3" t="s">
        <v>124</v>
      </c>
      <c r="D7" s="22" t="s">
        <v>113</v>
      </c>
      <c r="E7" s="22" t="s">
        <v>116</v>
      </c>
      <c r="F7" s="22" t="s">
        <v>120</v>
      </c>
      <c r="G7" s="23" t="s">
        <v>121</v>
      </c>
    </row>
    <row r="8" spans="1:7">
      <c r="A8" s="3" t="s">
        <v>126</v>
      </c>
      <c r="B8" s="22" t="s">
        <v>127</v>
      </c>
      <c r="C8" s="3" t="s">
        <v>126</v>
      </c>
      <c r="D8" s="22" t="s">
        <v>113</v>
      </c>
      <c r="E8" s="22" t="s">
        <v>128</v>
      </c>
      <c r="F8" s="22" t="s">
        <v>129</v>
      </c>
      <c r="G8" s="23" t="s">
        <v>130</v>
      </c>
    </row>
    <row r="9" spans="1:7">
      <c r="A9" s="3" t="s">
        <v>131</v>
      </c>
      <c r="B9" s="22" t="s">
        <v>132</v>
      </c>
      <c r="C9" s="3" t="s">
        <v>131</v>
      </c>
      <c r="D9" s="22" t="s">
        <v>113</v>
      </c>
      <c r="E9" s="22" t="s">
        <v>128</v>
      </c>
      <c r="F9" s="22" t="s">
        <v>129</v>
      </c>
      <c r="G9" s="23" t="s">
        <v>133</v>
      </c>
    </row>
    <row r="10" spans="1:7">
      <c r="A10" s="3" t="s">
        <v>134</v>
      </c>
      <c r="B10" s="22" t="s">
        <v>135</v>
      </c>
      <c r="C10" s="3" t="s">
        <v>134</v>
      </c>
      <c r="D10" s="22" t="s">
        <v>113</v>
      </c>
      <c r="E10" s="22" t="s">
        <v>128</v>
      </c>
      <c r="F10" s="22" t="s">
        <v>136</v>
      </c>
      <c r="G10" s="23" t="s">
        <v>137</v>
      </c>
    </row>
    <row r="11" spans="1:7">
      <c r="A11" s="3" t="s">
        <v>138</v>
      </c>
      <c r="B11" s="22" t="s">
        <v>139</v>
      </c>
      <c r="C11" s="3" t="s">
        <v>138</v>
      </c>
      <c r="D11" s="22" t="s">
        <v>113</v>
      </c>
      <c r="E11" s="22" t="s">
        <v>128</v>
      </c>
      <c r="F11" s="22" t="s">
        <v>129</v>
      </c>
      <c r="G11" s="23">
        <v>25502247</v>
      </c>
    </row>
    <row r="12" spans="1:7">
      <c r="A12" s="3" t="s">
        <v>140</v>
      </c>
      <c r="B12" s="22" t="s">
        <v>141</v>
      </c>
      <c r="C12" s="3" t="s">
        <v>140</v>
      </c>
      <c r="D12" s="22" t="s">
        <v>113</v>
      </c>
      <c r="E12" s="22" t="s">
        <v>128</v>
      </c>
      <c r="F12" s="22" t="s">
        <v>129</v>
      </c>
      <c r="G12" s="23" t="s">
        <v>142</v>
      </c>
    </row>
    <row r="13" spans="1:7">
      <c r="A13" s="3" t="s">
        <v>143</v>
      </c>
      <c r="B13" s="22" t="s">
        <v>144</v>
      </c>
      <c r="C13" s="3" t="s">
        <v>143</v>
      </c>
      <c r="D13" s="22" t="s">
        <v>113</v>
      </c>
      <c r="E13" s="22" t="s">
        <v>128</v>
      </c>
      <c r="F13" s="22" t="s">
        <v>136</v>
      </c>
      <c r="G13" s="23" t="s">
        <v>145</v>
      </c>
    </row>
    <row r="14" spans="1:7">
      <c r="A14" s="3" t="s">
        <v>146</v>
      </c>
      <c r="B14" s="22" t="s">
        <v>147</v>
      </c>
      <c r="C14" s="3" t="s">
        <v>146</v>
      </c>
      <c r="D14" s="22" t="s">
        <v>113</v>
      </c>
      <c r="E14" s="22" t="s">
        <v>128</v>
      </c>
      <c r="F14" s="22" t="s">
        <v>129</v>
      </c>
      <c r="G14" s="23" t="s">
        <v>148</v>
      </c>
    </row>
    <row r="15" spans="1:7">
      <c r="A15" s="3" t="s">
        <v>149</v>
      </c>
      <c r="B15" s="22" t="s">
        <v>128</v>
      </c>
      <c r="C15" s="3" t="s">
        <v>149</v>
      </c>
      <c r="D15" s="22" t="s">
        <v>113</v>
      </c>
      <c r="E15" s="22" t="s">
        <v>128</v>
      </c>
      <c r="F15" s="22" t="s">
        <v>114</v>
      </c>
    </row>
    <row r="16" spans="1:7">
      <c r="A16" s="3" t="s">
        <v>150</v>
      </c>
      <c r="B16" s="22" t="s">
        <v>151</v>
      </c>
      <c r="C16" s="3" t="s">
        <v>150</v>
      </c>
      <c r="D16" s="22" t="s">
        <v>113</v>
      </c>
      <c r="E16" s="22" t="s">
        <v>128</v>
      </c>
      <c r="F16" s="22" t="s">
        <v>129</v>
      </c>
      <c r="G16" s="23" t="s">
        <v>152</v>
      </c>
    </row>
    <row r="17" spans="1:7">
      <c r="A17" s="3" t="s">
        <v>153</v>
      </c>
      <c r="B17" s="22" t="s">
        <v>154</v>
      </c>
      <c r="C17" s="3" t="s">
        <v>153</v>
      </c>
      <c r="D17" s="22" t="s">
        <v>113</v>
      </c>
      <c r="E17" s="22" t="s">
        <v>128</v>
      </c>
      <c r="F17" s="22" t="s">
        <v>129</v>
      </c>
      <c r="G17" s="23" t="s">
        <v>155</v>
      </c>
    </row>
    <row r="18" spans="1:7">
      <c r="A18" s="3" t="s">
        <v>156</v>
      </c>
      <c r="B18" s="22" t="s">
        <v>157</v>
      </c>
      <c r="C18" s="3" t="s">
        <v>156</v>
      </c>
      <c r="D18" s="22" t="s">
        <v>113</v>
      </c>
      <c r="E18" s="22" t="s">
        <v>128</v>
      </c>
      <c r="F18" s="22" t="s">
        <v>129</v>
      </c>
      <c r="G18" s="23" t="s">
        <v>158</v>
      </c>
    </row>
    <row r="19" spans="1:7">
      <c r="A19" s="3" t="s">
        <v>159</v>
      </c>
      <c r="B19" s="22" t="s">
        <v>160</v>
      </c>
      <c r="C19" s="3" t="s">
        <v>159</v>
      </c>
      <c r="D19" s="22" t="s">
        <v>113</v>
      </c>
      <c r="E19" s="22" t="s">
        <v>128</v>
      </c>
      <c r="F19" s="22" t="s">
        <v>161</v>
      </c>
    </row>
    <row r="20" spans="1:7">
      <c r="A20" s="3" t="s">
        <v>162</v>
      </c>
      <c r="B20" s="22" t="s">
        <v>163</v>
      </c>
      <c r="C20" s="3" t="s">
        <v>162</v>
      </c>
      <c r="D20" s="22" t="s">
        <v>113</v>
      </c>
      <c r="E20" s="22" t="s">
        <v>128</v>
      </c>
      <c r="F20" s="22" t="s">
        <v>129</v>
      </c>
      <c r="G20" s="23" t="s">
        <v>164</v>
      </c>
    </row>
    <row r="21" spans="1:7">
      <c r="A21" s="3" t="s">
        <v>165</v>
      </c>
      <c r="B21" s="22" t="s">
        <v>166</v>
      </c>
      <c r="C21" s="3" t="s">
        <v>165</v>
      </c>
      <c r="D21" s="22" t="s">
        <v>113</v>
      </c>
      <c r="E21" s="22" t="s">
        <v>128</v>
      </c>
      <c r="F21" s="22" t="s">
        <v>129</v>
      </c>
      <c r="G21" s="23" t="s">
        <v>167</v>
      </c>
    </row>
    <row r="22" spans="1:7">
      <c r="A22" s="3" t="s">
        <v>168</v>
      </c>
      <c r="B22" s="22" t="s">
        <v>169</v>
      </c>
      <c r="C22" s="3" t="s">
        <v>168</v>
      </c>
      <c r="D22" s="22" t="s">
        <v>113</v>
      </c>
      <c r="E22" s="22" t="s">
        <v>128</v>
      </c>
      <c r="F22" s="22" t="s">
        <v>129</v>
      </c>
      <c r="G22" s="23" t="s">
        <v>170</v>
      </c>
    </row>
    <row r="23" spans="1:7">
      <c r="A23" s="3" t="s">
        <v>171</v>
      </c>
      <c r="B23" s="22" t="s">
        <v>172</v>
      </c>
      <c r="C23" s="3" t="s">
        <v>171</v>
      </c>
      <c r="D23" s="22" t="s">
        <v>113</v>
      </c>
      <c r="E23" s="22" t="s">
        <v>128</v>
      </c>
      <c r="F23" s="22" t="s">
        <v>129</v>
      </c>
      <c r="G23" s="23" t="s">
        <v>173</v>
      </c>
    </row>
    <row r="24" spans="1:7">
      <c r="A24" s="3" t="s">
        <v>174</v>
      </c>
      <c r="B24" s="22" t="s">
        <v>175</v>
      </c>
      <c r="C24" s="3" t="s">
        <v>174</v>
      </c>
      <c r="D24" s="22" t="s">
        <v>113</v>
      </c>
      <c r="E24" s="22" t="s">
        <v>128</v>
      </c>
      <c r="F24" s="22" t="s">
        <v>129</v>
      </c>
      <c r="G24" s="23" t="s">
        <v>176</v>
      </c>
    </row>
    <row r="25" spans="1:7">
      <c r="A25" s="3" t="s">
        <v>177</v>
      </c>
      <c r="B25" s="22" t="s">
        <v>178</v>
      </c>
      <c r="C25" s="3" t="s">
        <v>177</v>
      </c>
      <c r="D25" s="22" t="s">
        <v>113</v>
      </c>
      <c r="E25" s="22" t="s">
        <v>128</v>
      </c>
      <c r="F25" s="22" t="s">
        <v>136</v>
      </c>
      <c r="G25" s="23" t="s">
        <v>179</v>
      </c>
    </row>
    <row r="26" spans="1:7">
      <c r="A26" s="3" t="s">
        <v>180</v>
      </c>
      <c r="B26" s="22" t="s">
        <v>181</v>
      </c>
      <c r="C26" s="3" t="s">
        <v>180</v>
      </c>
      <c r="D26" s="22" t="s">
        <v>113</v>
      </c>
      <c r="E26" s="22" t="s">
        <v>128</v>
      </c>
      <c r="F26" s="22" t="s">
        <v>129</v>
      </c>
      <c r="G26" s="23" t="s">
        <v>182</v>
      </c>
    </row>
    <row r="27" spans="1:7">
      <c r="A27" s="3" t="s">
        <v>183</v>
      </c>
      <c r="B27" s="22" t="s">
        <v>184</v>
      </c>
      <c r="C27" s="3" t="s">
        <v>183</v>
      </c>
      <c r="D27" s="22" t="s">
        <v>113</v>
      </c>
      <c r="E27" s="22" t="s">
        <v>128</v>
      </c>
      <c r="F27" s="22" t="s">
        <v>129</v>
      </c>
      <c r="G27" s="23" t="s">
        <v>185</v>
      </c>
    </row>
    <row r="28" spans="1:7">
      <c r="A28" s="3" t="s">
        <v>186</v>
      </c>
      <c r="B28" s="22" t="s">
        <v>187</v>
      </c>
      <c r="C28" s="3" t="s">
        <v>186</v>
      </c>
      <c r="D28" s="22" t="s">
        <v>113</v>
      </c>
      <c r="E28" s="22" t="s">
        <v>128</v>
      </c>
      <c r="F28" s="22" t="s">
        <v>136</v>
      </c>
      <c r="G28" s="23" t="s">
        <v>188</v>
      </c>
    </row>
    <row r="29" spans="1:7">
      <c r="A29" s="3" t="s">
        <v>189</v>
      </c>
      <c r="B29" s="22" t="s">
        <v>190</v>
      </c>
      <c r="C29" s="3" t="s">
        <v>189</v>
      </c>
      <c r="D29" s="22" t="s">
        <v>113</v>
      </c>
      <c r="E29" s="22" t="s">
        <v>128</v>
      </c>
      <c r="F29" s="22" t="s">
        <v>136</v>
      </c>
      <c r="G29" s="23" t="s">
        <v>191</v>
      </c>
    </row>
    <row r="30" spans="1:7">
      <c r="A30" s="3" t="s">
        <v>192</v>
      </c>
      <c r="B30" s="22" t="s">
        <v>193</v>
      </c>
      <c r="C30" s="3" t="s">
        <v>192</v>
      </c>
      <c r="D30" s="22" t="s">
        <v>113</v>
      </c>
      <c r="E30" s="22" t="s">
        <v>193</v>
      </c>
      <c r="F30" s="22" t="s">
        <v>114</v>
      </c>
    </row>
    <row r="31" spans="1:7">
      <c r="A31" s="3" t="s">
        <v>194</v>
      </c>
      <c r="B31" s="22" t="s">
        <v>195</v>
      </c>
      <c r="C31" s="3" t="s">
        <v>194</v>
      </c>
      <c r="D31" s="22" t="s">
        <v>113</v>
      </c>
      <c r="E31" s="22" t="s">
        <v>193</v>
      </c>
      <c r="F31" s="22" t="s">
        <v>136</v>
      </c>
      <c r="G31" s="23" t="s">
        <v>196</v>
      </c>
    </row>
    <row r="32" spans="1:7">
      <c r="A32" s="3" t="s">
        <v>197</v>
      </c>
      <c r="B32" s="22" t="s">
        <v>198</v>
      </c>
      <c r="C32" s="3" t="s">
        <v>197</v>
      </c>
      <c r="D32" s="22" t="s">
        <v>113</v>
      </c>
      <c r="E32" s="22" t="s">
        <v>193</v>
      </c>
      <c r="F32" s="22" t="s">
        <v>136</v>
      </c>
      <c r="G32" s="23" t="s">
        <v>199</v>
      </c>
    </row>
    <row r="33" spans="1:7">
      <c r="A33" s="3" t="s">
        <v>200</v>
      </c>
      <c r="B33" s="22" t="s">
        <v>201</v>
      </c>
      <c r="C33" s="3" t="s">
        <v>200</v>
      </c>
      <c r="D33" s="22" t="s">
        <v>113</v>
      </c>
      <c r="E33" s="22" t="s">
        <v>193</v>
      </c>
      <c r="F33" s="22" t="s">
        <v>136</v>
      </c>
      <c r="G33" s="23" t="s">
        <v>202</v>
      </c>
    </row>
    <row r="34" spans="1:7">
      <c r="A34" s="3" t="s">
        <v>203</v>
      </c>
      <c r="B34" s="22" t="s">
        <v>204</v>
      </c>
      <c r="C34" s="3" t="s">
        <v>203</v>
      </c>
      <c r="D34" s="22" t="s">
        <v>113</v>
      </c>
      <c r="E34" s="22" t="s">
        <v>193</v>
      </c>
      <c r="F34" s="22" t="s">
        <v>129</v>
      </c>
      <c r="G34" s="23" t="s">
        <v>205</v>
      </c>
    </row>
    <row r="35" spans="1:7">
      <c r="A35" s="3" t="s">
        <v>206</v>
      </c>
      <c r="B35" s="22" t="s">
        <v>207</v>
      </c>
      <c r="C35" s="3" t="s">
        <v>206</v>
      </c>
      <c r="D35" s="22" t="s">
        <v>113</v>
      </c>
      <c r="E35" s="22" t="s">
        <v>193</v>
      </c>
      <c r="F35" s="22" t="s">
        <v>136</v>
      </c>
      <c r="G35" s="23" t="s">
        <v>208</v>
      </c>
    </row>
    <row r="36" spans="1:7">
      <c r="A36" s="3" t="s">
        <v>209</v>
      </c>
      <c r="B36" s="22" t="s">
        <v>210</v>
      </c>
      <c r="C36" s="3" t="s">
        <v>209</v>
      </c>
      <c r="D36" s="22" t="s">
        <v>113</v>
      </c>
      <c r="E36" s="22" t="s">
        <v>193</v>
      </c>
      <c r="F36" s="22" t="s">
        <v>136</v>
      </c>
      <c r="G36" s="23">
        <v>14504031</v>
      </c>
    </row>
    <row r="37" spans="1:7">
      <c r="A37" s="3" t="s">
        <v>211</v>
      </c>
      <c r="B37" s="22" t="s">
        <v>212</v>
      </c>
      <c r="C37" s="3" t="s">
        <v>211</v>
      </c>
      <c r="D37" s="22" t="s">
        <v>113</v>
      </c>
      <c r="E37" s="22" t="s">
        <v>193</v>
      </c>
      <c r="F37" s="22" t="s">
        <v>136</v>
      </c>
      <c r="G37" s="23" t="s">
        <v>213</v>
      </c>
    </row>
    <row r="38" spans="1:7">
      <c r="A38" s="3" t="s">
        <v>214</v>
      </c>
      <c r="B38" s="22" t="s">
        <v>215</v>
      </c>
      <c r="C38" s="3" t="s">
        <v>214</v>
      </c>
      <c r="D38" s="22" t="s">
        <v>113</v>
      </c>
      <c r="E38" s="22" t="s">
        <v>193</v>
      </c>
      <c r="F38" s="22" t="s">
        <v>136</v>
      </c>
      <c r="G38" s="23" t="s">
        <v>216</v>
      </c>
    </row>
    <row r="39" spans="1:7">
      <c r="A39" s="3" t="s">
        <v>217</v>
      </c>
      <c r="B39" s="22" t="s">
        <v>218</v>
      </c>
      <c r="C39" s="3" t="s">
        <v>217</v>
      </c>
      <c r="D39" s="22" t="s">
        <v>113</v>
      </c>
      <c r="E39" s="22" t="s">
        <v>193</v>
      </c>
      <c r="F39" s="22" t="s">
        <v>129</v>
      </c>
      <c r="G39" s="23" t="s">
        <v>219</v>
      </c>
    </row>
    <row r="40" spans="1:7">
      <c r="A40" s="3" t="s">
        <v>220</v>
      </c>
      <c r="B40" s="22" t="s">
        <v>221</v>
      </c>
      <c r="C40" s="3" t="s">
        <v>220</v>
      </c>
      <c r="D40" s="22" t="s">
        <v>113</v>
      </c>
      <c r="E40" s="22" t="s">
        <v>193</v>
      </c>
      <c r="F40" s="22" t="s">
        <v>136</v>
      </c>
      <c r="G40" s="23">
        <v>65050541</v>
      </c>
    </row>
    <row r="41" spans="1:7">
      <c r="A41" s="3" t="s">
        <v>222</v>
      </c>
      <c r="B41" s="22" t="s">
        <v>223</v>
      </c>
      <c r="C41" s="3" t="s">
        <v>222</v>
      </c>
      <c r="D41" s="22" t="s">
        <v>113</v>
      </c>
      <c r="E41" s="22" t="s">
        <v>193</v>
      </c>
      <c r="F41" s="22" t="s">
        <v>161</v>
      </c>
    </row>
    <row r="42" spans="1:7">
      <c r="A42" s="3" t="s">
        <v>224</v>
      </c>
      <c r="B42" s="22" t="s">
        <v>225</v>
      </c>
      <c r="C42" s="3" t="s">
        <v>224</v>
      </c>
      <c r="D42" s="22" t="s">
        <v>113</v>
      </c>
      <c r="E42" s="22" t="s">
        <v>193</v>
      </c>
      <c r="F42" s="22" t="s">
        <v>136</v>
      </c>
      <c r="G42" s="23" t="s">
        <v>226</v>
      </c>
    </row>
    <row r="43" spans="1:7">
      <c r="A43" s="3" t="s">
        <v>227</v>
      </c>
      <c r="B43" s="22" t="s">
        <v>228</v>
      </c>
      <c r="C43" s="3" t="s">
        <v>227</v>
      </c>
      <c r="D43" s="22" t="s">
        <v>113</v>
      </c>
      <c r="E43" s="22" t="s">
        <v>193</v>
      </c>
      <c r="F43" s="22" t="s">
        <v>161</v>
      </c>
    </row>
    <row r="44" spans="1:7">
      <c r="A44" s="3" t="s">
        <v>229</v>
      </c>
      <c r="B44" s="22" t="s">
        <v>230</v>
      </c>
      <c r="C44" s="3" t="s">
        <v>229</v>
      </c>
      <c r="D44" s="22" t="s">
        <v>113</v>
      </c>
      <c r="E44" s="22" t="s">
        <v>193</v>
      </c>
      <c r="F44" s="22" t="s">
        <v>136</v>
      </c>
      <c r="G44" s="23" t="s">
        <v>231</v>
      </c>
    </row>
    <row r="45" spans="1:7">
      <c r="A45" s="3" t="s">
        <v>232</v>
      </c>
      <c r="B45" s="22" t="s">
        <v>233</v>
      </c>
      <c r="C45" s="3" t="s">
        <v>232</v>
      </c>
      <c r="D45" s="22" t="s">
        <v>113</v>
      </c>
      <c r="E45" s="22" t="s">
        <v>193</v>
      </c>
      <c r="F45" s="22" t="s">
        <v>129</v>
      </c>
      <c r="G45" s="23" t="s">
        <v>234</v>
      </c>
    </row>
    <row r="46" spans="1:7">
      <c r="A46" s="3" t="s">
        <v>235</v>
      </c>
      <c r="B46" s="22" t="s">
        <v>236</v>
      </c>
      <c r="C46" s="3" t="s">
        <v>235</v>
      </c>
      <c r="D46" s="22" t="s">
        <v>113</v>
      </c>
      <c r="E46" s="22" t="s">
        <v>193</v>
      </c>
      <c r="F46" s="22" t="s">
        <v>136</v>
      </c>
      <c r="G46" s="23" t="s">
        <v>237</v>
      </c>
    </row>
    <row r="47" spans="1:7">
      <c r="A47" s="3" t="s">
        <v>238</v>
      </c>
      <c r="B47" s="22" t="s">
        <v>239</v>
      </c>
      <c r="C47" s="3" t="s">
        <v>238</v>
      </c>
      <c r="D47" s="22" t="s">
        <v>113</v>
      </c>
      <c r="E47" s="22" t="s">
        <v>193</v>
      </c>
      <c r="F47" s="22" t="s">
        <v>136</v>
      </c>
      <c r="G47" s="23" t="s">
        <v>240</v>
      </c>
    </row>
    <row r="48" spans="1:7">
      <c r="A48" s="3" t="s">
        <v>241</v>
      </c>
      <c r="B48" s="22" t="s">
        <v>242</v>
      </c>
      <c r="C48" s="3" t="s">
        <v>241</v>
      </c>
      <c r="D48" s="22" t="s">
        <v>113</v>
      </c>
      <c r="E48" s="22" t="s">
        <v>242</v>
      </c>
      <c r="F48" s="22" t="s">
        <v>114</v>
      </c>
    </row>
    <row r="49" spans="1:7">
      <c r="A49" s="3" t="s">
        <v>243</v>
      </c>
      <c r="B49" s="22" t="s">
        <v>244</v>
      </c>
      <c r="C49" s="3" t="s">
        <v>243</v>
      </c>
      <c r="D49" s="22" t="s">
        <v>113</v>
      </c>
      <c r="E49" s="22" t="s">
        <v>242</v>
      </c>
      <c r="F49" s="22" t="s">
        <v>136</v>
      </c>
      <c r="G49" s="23" t="s">
        <v>245</v>
      </c>
    </row>
    <row r="50" spans="1:7">
      <c r="A50" s="3" t="s">
        <v>246</v>
      </c>
      <c r="B50" s="22" t="s">
        <v>247</v>
      </c>
      <c r="C50" s="3" t="s">
        <v>246</v>
      </c>
      <c r="D50" s="22" t="s">
        <v>113</v>
      </c>
      <c r="E50" s="22" t="s">
        <v>242</v>
      </c>
      <c r="F50" s="22" t="s">
        <v>136</v>
      </c>
      <c r="G50" s="23" t="s">
        <v>248</v>
      </c>
    </row>
    <row r="51" spans="1:7">
      <c r="A51" s="3" t="s">
        <v>249</v>
      </c>
      <c r="B51" s="22" t="s">
        <v>250</v>
      </c>
      <c r="C51" s="3" t="s">
        <v>249</v>
      </c>
      <c r="D51" s="22" t="s">
        <v>113</v>
      </c>
      <c r="E51" s="22" t="s">
        <v>242</v>
      </c>
      <c r="F51" s="22" t="s">
        <v>136</v>
      </c>
      <c r="G51" s="23" t="s">
        <v>251</v>
      </c>
    </row>
    <row r="52" spans="1:7">
      <c r="A52" s="3" t="s">
        <v>252</v>
      </c>
      <c r="B52" s="22" t="s">
        <v>253</v>
      </c>
      <c r="C52" s="3" t="s">
        <v>252</v>
      </c>
      <c r="D52" s="22" t="s">
        <v>113</v>
      </c>
      <c r="E52" s="22" t="s">
        <v>242</v>
      </c>
      <c r="F52" s="22" t="s">
        <v>129</v>
      </c>
      <c r="G52" s="23" t="s">
        <v>254</v>
      </c>
    </row>
    <row r="53" spans="1:7">
      <c r="A53" s="3" t="s">
        <v>255</v>
      </c>
      <c r="B53" s="22" t="s">
        <v>256</v>
      </c>
      <c r="C53" s="3" t="s">
        <v>255</v>
      </c>
      <c r="D53" s="22" t="s">
        <v>113</v>
      </c>
      <c r="E53" s="22" t="s">
        <v>242</v>
      </c>
      <c r="F53" s="22" t="s">
        <v>136</v>
      </c>
      <c r="G53" s="23" t="s">
        <v>257</v>
      </c>
    </row>
    <row r="54" spans="1:7">
      <c r="A54" s="3" t="s">
        <v>258</v>
      </c>
      <c r="B54" s="22" t="s">
        <v>259</v>
      </c>
      <c r="C54" s="3" t="s">
        <v>258</v>
      </c>
      <c r="D54" s="22" t="s">
        <v>113</v>
      </c>
      <c r="E54" s="22" t="s">
        <v>242</v>
      </c>
      <c r="F54" s="22" t="s">
        <v>136</v>
      </c>
      <c r="G54" s="23" t="s">
        <v>257</v>
      </c>
    </row>
    <row r="55" spans="1:7">
      <c r="A55" s="3" t="s">
        <v>260</v>
      </c>
      <c r="B55" s="22" t="s">
        <v>261</v>
      </c>
      <c r="C55" s="3" t="s">
        <v>260</v>
      </c>
      <c r="D55" s="22" t="s">
        <v>113</v>
      </c>
      <c r="E55" s="22" t="s">
        <v>242</v>
      </c>
      <c r="F55" s="22" t="s">
        <v>136</v>
      </c>
      <c r="G55" s="23" t="s">
        <v>257</v>
      </c>
    </row>
    <row r="56" spans="1:7">
      <c r="A56" s="3" t="s">
        <v>262</v>
      </c>
      <c r="B56" s="22" t="s">
        <v>263</v>
      </c>
      <c r="C56" s="3" t="s">
        <v>262</v>
      </c>
      <c r="D56" s="22" t="s">
        <v>113</v>
      </c>
      <c r="E56" s="22" t="s">
        <v>242</v>
      </c>
      <c r="F56" s="22" t="s">
        <v>136</v>
      </c>
      <c r="G56" s="23" t="s">
        <v>257</v>
      </c>
    </row>
    <row r="57" spans="1:7">
      <c r="A57" s="3" t="s">
        <v>264</v>
      </c>
      <c r="B57" s="22" t="s">
        <v>265</v>
      </c>
      <c r="C57" s="3" t="s">
        <v>264</v>
      </c>
      <c r="D57" s="22" t="s">
        <v>113</v>
      </c>
      <c r="E57" s="22" t="s">
        <v>242</v>
      </c>
      <c r="F57" s="22" t="s">
        <v>136</v>
      </c>
      <c r="G57" s="23" t="s">
        <v>257</v>
      </c>
    </row>
    <row r="58" spans="1:7">
      <c r="A58" s="3" t="s">
        <v>266</v>
      </c>
      <c r="B58" s="22" t="s">
        <v>267</v>
      </c>
      <c r="C58" s="3" t="s">
        <v>266</v>
      </c>
      <c r="D58" s="22" t="s">
        <v>113</v>
      </c>
      <c r="E58" s="22" t="s">
        <v>242</v>
      </c>
      <c r="F58" s="22" t="s">
        <v>129</v>
      </c>
      <c r="G58" s="23" t="s">
        <v>268</v>
      </c>
    </row>
    <row r="59" spans="1:7">
      <c r="A59" s="3" t="s">
        <v>269</v>
      </c>
      <c r="B59" s="22" t="s">
        <v>270</v>
      </c>
      <c r="C59" s="3" t="s">
        <v>269</v>
      </c>
      <c r="D59" s="22" t="s">
        <v>113</v>
      </c>
      <c r="E59" s="22" t="s">
        <v>242</v>
      </c>
      <c r="F59" s="22" t="s">
        <v>271</v>
      </c>
      <c r="G59" s="23" t="s">
        <v>272</v>
      </c>
    </row>
    <row r="60" spans="1:7">
      <c r="A60" s="3" t="s">
        <v>273</v>
      </c>
      <c r="B60" s="22" t="s">
        <v>274</v>
      </c>
      <c r="C60" s="3" t="s">
        <v>273</v>
      </c>
      <c r="D60" s="22" t="s">
        <v>113</v>
      </c>
      <c r="E60" s="22" t="s">
        <v>242</v>
      </c>
      <c r="F60" s="22" t="s">
        <v>136</v>
      </c>
      <c r="G60" s="23" t="s">
        <v>275</v>
      </c>
    </row>
    <row r="61" spans="1:7">
      <c r="A61" s="3" t="s">
        <v>276</v>
      </c>
      <c r="B61" s="22" t="s">
        <v>277</v>
      </c>
      <c r="C61" s="3" t="s">
        <v>276</v>
      </c>
      <c r="D61" s="22" t="s">
        <v>113</v>
      </c>
      <c r="E61" s="22" t="s">
        <v>242</v>
      </c>
      <c r="F61" s="22" t="s">
        <v>278</v>
      </c>
    </row>
    <row r="62" spans="1:7">
      <c r="A62" s="3" t="s">
        <v>279</v>
      </c>
      <c r="B62" s="22" t="s">
        <v>280</v>
      </c>
      <c r="C62" s="3" t="s">
        <v>279</v>
      </c>
      <c r="D62" s="22" t="s">
        <v>113</v>
      </c>
      <c r="E62" s="22" t="s">
        <v>242</v>
      </c>
      <c r="F62" s="22" t="s">
        <v>129</v>
      </c>
      <c r="G62" s="23" t="s">
        <v>281</v>
      </c>
    </row>
    <row r="63" spans="1:7">
      <c r="A63" s="3" t="s">
        <v>282</v>
      </c>
      <c r="B63" s="22" t="s">
        <v>283</v>
      </c>
      <c r="C63" s="3" t="s">
        <v>282</v>
      </c>
      <c r="D63" s="22" t="s">
        <v>113</v>
      </c>
      <c r="E63" s="22" t="s">
        <v>242</v>
      </c>
      <c r="F63" s="22" t="s">
        <v>129</v>
      </c>
      <c r="G63" s="23" t="s">
        <v>284</v>
      </c>
    </row>
    <row r="64" spans="1:7">
      <c r="A64" s="3" t="s">
        <v>285</v>
      </c>
      <c r="B64" s="22" t="s">
        <v>286</v>
      </c>
      <c r="C64" s="3" t="s">
        <v>285</v>
      </c>
      <c r="D64" s="22" t="s">
        <v>113</v>
      </c>
      <c r="E64" s="22" t="s">
        <v>242</v>
      </c>
      <c r="F64" s="22" t="s">
        <v>129</v>
      </c>
      <c r="G64" s="23" t="s">
        <v>287</v>
      </c>
    </row>
    <row r="65" spans="1:7">
      <c r="A65" s="3" t="s">
        <v>288</v>
      </c>
      <c r="B65" s="22" t="s">
        <v>289</v>
      </c>
      <c r="C65" s="3" t="s">
        <v>288</v>
      </c>
      <c r="D65" s="22" t="s">
        <v>113</v>
      </c>
      <c r="E65" s="22" t="s">
        <v>242</v>
      </c>
      <c r="F65" s="22" t="s">
        <v>271</v>
      </c>
    </row>
    <row r="66" spans="1:7">
      <c r="A66" s="3" t="s">
        <v>290</v>
      </c>
      <c r="B66" s="22" t="s">
        <v>291</v>
      </c>
      <c r="C66" s="3" t="s">
        <v>290</v>
      </c>
      <c r="D66" s="22" t="s">
        <v>113</v>
      </c>
      <c r="E66" s="22" t="s">
        <v>242</v>
      </c>
      <c r="F66" s="22" t="s">
        <v>136</v>
      </c>
      <c r="G66" s="23" t="s">
        <v>292</v>
      </c>
    </row>
    <row r="67" spans="1:7">
      <c r="A67" s="3" t="s">
        <v>293</v>
      </c>
      <c r="B67" s="22" t="s">
        <v>294</v>
      </c>
      <c r="C67" s="3" t="s">
        <v>293</v>
      </c>
      <c r="D67" s="22" t="s">
        <v>113</v>
      </c>
      <c r="E67" s="22" t="s">
        <v>112</v>
      </c>
      <c r="F67" s="22" t="s">
        <v>114</v>
      </c>
    </row>
    <row r="68" spans="1:7">
      <c r="A68" s="3" t="s">
        <v>295</v>
      </c>
      <c r="B68" s="22" t="s">
        <v>296</v>
      </c>
      <c r="C68" s="3" t="s">
        <v>295</v>
      </c>
      <c r="D68" s="22" t="s">
        <v>297</v>
      </c>
      <c r="E68" s="22" t="s">
        <v>296</v>
      </c>
      <c r="F68" s="22" t="s">
        <v>114</v>
      </c>
    </row>
    <row r="69" spans="1:7">
      <c r="A69" s="3" t="s">
        <v>298</v>
      </c>
      <c r="B69" s="22" t="s">
        <v>299</v>
      </c>
      <c r="C69" s="3" t="s">
        <v>298</v>
      </c>
      <c r="D69" s="22" t="s">
        <v>297</v>
      </c>
      <c r="E69" s="22" t="s">
        <v>299</v>
      </c>
      <c r="F69" s="22" t="s">
        <v>114</v>
      </c>
    </row>
    <row r="70" spans="1:7">
      <c r="A70" s="3" t="s">
        <v>300</v>
      </c>
      <c r="B70" s="22" t="s">
        <v>301</v>
      </c>
      <c r="C70" s="3" t="s">
        <v>300</v>
      </c>
      <c r="D70" s="22" t="s">
        <v>297</v>
      </c>
      <c r="E70" s="22" t="s">
        <v>299</v>
      </c>
      <c r="F70" s="22" t="s">
        <v>114</v>
      </c>
    </row>
    <row r="71" spans="1:7">
      <c r="A71" s="3" t="s">
        <v>302</v>
      </c>
      <c r="B71" s="22" t="s">
        <v>8</v>
      </c>
      <c r="C71" s="3" t="s">
        <v>302</v>
      </c>
      <c r="D71" s="22" t="s">
        <v>297</v>
      </c>
      <c r="E71" s="22" t="s">
        <v>299</v>
      </c>
      <c r="F71" s="22" t="s">
        <v>136</v>
      </c>
      <c r="G71" s="23">
        <v>581160</v>
      </c>
    </row>
    <row r="72" spans="1:7">
      <c r="A72" s="3" t="s">
        <v>303</v>
      </c>
      <c r="B72" s="22" t="s">
        <v>304</v>
      </c>
      <c r="C72" s="3" t="s">
        <v>303</v>
      </c>
      <c r="D72" s="22" t="s">
        <v>297</v>
      </c>
      <c r="E72" s="22" t="s">
        <v>299</v>
      </c>
      <c r="F72" s="22" t="s">
        <v>136</v>
      </c>
      <c r="G72" s="23" t="s">
        <v>305</v>
      </c>
    </row>
    <row r="73" spans="1:7">
      <c r="A73" s="3" t="s">
        <v>306</v>
      </c>
      <c r="B73" s="22" t="s">
        <v>307</v>
      </c>
      <c r="C73" s="3" t="s">
        <v>306</v>
      </c>
      <c r="D73" s="22" t="s">
        <v>297</v>
      </c>
      <c r="E73" s="22" t="s">
        <v>299</v>
      </c>
      <c r="F73" s="22" t="s">
        <v>136</v>
      </c>
      <c r="G73" s="23" t="s">
        <v>308</v>
      </c>
    </row>
    <row r="74" spans="1:7">
      <c r="A74" s="3" t="s">
        <v>309</v>
      </c>
      <c r="B74" s="22" t="s">
        <v>310</v>
      </c>
      <c r="C74" s="3" t="s">
        <v>309</v>
      </c>
      <c r="D74" s="22" t="s">
        <v>297</v>
      </c>
      <c r="E74" s="22" t="s">
        <v>299</v>
      </c>
      <c r="F74" s="22" t="s">
        <v>136</v>
      </c>
      <c r="G74" s="23" t="s">
        <v>311</v>
      </c>
    </row>
    <row r="75" spans="1:7">
      <c r="A75" s="3" t="s">
        <v>312</v>
      </c>
      <c r="B75" s="22" t="s">
        <v>313</v>
      </c>
      <c r="C75" s="3" t="s">
        <v>312</v>
      </c>
      <c r="D75" s="22" t="s">
        <v>297</v>
      </c>
      <c r="E75" s="22" t="s">
        <v>299</v>
      </c>
      <c r="F75" s="22" t="s">
        <v>136</v>
      </c>
      <c r="G75" s="23" t="s">
        <v>314</v>
      </c>
    </row>
    <row r="76" spans="1:7">
      <c r="A76" s="3" t="s">
        <v>315</v>
      </c>
      <c r="B76" s="22" t="s">
        <v>316</v>
      </c>
      <c r="C76" s="3" t="s">
        <v>315</v>
      </c>
      <c r="D76" s="22" t="s">
        <v>297</v>
      </c>
      <c r="E76" s="22" t="s">
        <v>299</v>
      </c>
      <c r="F76" s="22" t="s">
        <v>136</v>
      </c>
      <c r="G76" s="23" t="s">
        <v>317</v>
      </c>
    </row>
    <row r="77" spans="1:7">
      <c r="A77" s="3" t="s">
        <v>318</v>
      </c>
      <c r="B77" s="22" t="s">
        <v>319</v>
      </c>
      <c r="C77" s="3" t="s">
        <v>318</v>
      </c>
      <c r="D77" s="22" t="s">
        <v>297</v>
      </c>
      <c r="E77" s="22" t="s">
        <v>299</v>
      </c>
      <c r="F77" s="22" t="s">
        <v>136</v>
      </c>
      <c r="G77" s="23" t="s">
        <v>320</v>
      </c>
    </row>
    <row r="78" spans="1:7">
      <c r="A78" s="3" t="s">
        <v>321</v>
      </c>
      <c r="B78" s="22" t="s">
        <v>322</v>
      </c>
      <c r="C78" s="3" t="s">
        <v>321</v>
      </c>
      <c r="D78" s="22" t="s">
        <v>297</v>
      </c>
      <c r="E78" s="22" t="s">
        <v>299</v>
      </c>
      <c r="F78" s="22" t="s">
        <v>136</v>
      </c>
      <c r="G78" s="23" t="s">
        <v>323</v>
      </c>
    </row>
    <row r="79" spans="1:7">
      <c r="A79" s="3" t="s">
        <v>324</v>
      </c>
      <c r="B79" s="22" t="s">
        <v>325</v>
      </c>
      <c r="C79" s="3" t="s">
        <v>324</v>
      </c>
      <c r="D79" s="22" t="s">
        <v>297</v>
      </c>
      <c r="E79" s="22" t="s">
        <v>299</v>
      </c>
      <c r="F79" s="22" t="s">
        <v>136</v>
      </c>
      <c r="G79" s="23" t="s">
        <v>326</v>
      </c>
    </row>
    <row r="80" spans="1:7">
      <c r="A80" s="3" t="s">
        <v>327</v>
      </c>
      <c r="B80" s="22" t="s">
        <v>328</v>
      </c>
      <c r="C80" s="3" t="s">
        <v>327</v>
      </c>
      <c r="D80" s="22" t="s">
        <v>297</v>
      </c>
      <c r="E80" s="22" t="s">
        <v>299</v>
      </c>
      <c r="F80" s="22" t="s">
        <v>136</v>
      </c>
      <c r="G80" s="23" t="s">
        <v>329</v>
      </c>
    </row>
    <row r="81" spans="1:7">
      <c r="A81" s="3" t="s">
        <v>330</v>
      </c>
      <c r="B81" s="22" t="s">
        <v>331</v>
      </c>
      <c r="C81" s="3" t="s">
        <v>330</v>
      </c>
      <c r="D81" s="22" t="s">
        <v>297</v>
      </c>
      <c r="E81" s="22" t="s">
        <v>299</v>
      </c>
      <c r="F81" s="22" t="s">
        <v>136</v>
      </c>
      <c r="G81" s="23" t="s">
        <v>332</v>
      </c>
    </row>
    <row r="82" spans="1:7">
      <c r="A82" s="3" t="s">
        <v>333</v>
      </c>
      <c r="B82" s="22" t="s">
        <v>334</v>
      </c>
      <c r="C82" s="3" t="s">
        <v>333</v>
      </c>
      <c r="D82" s="22" t="s">
        <v>297</v>
      </c>
      <c r="E82" s="22" t="s">
        <v>299</v>
      </c>
      <c r="F82" s="22" t="s">
        <v>136</v>
      </c>
      <c r="G82" s="23" t="s">
        <v>335</v>
      </c>
    </row>
    <row r="83" spans="1:7">
      <c r="A83" s="3" t="s">
        <v>336</v>
      </c>
      <c r="B83" s="22" t="s">
        <v>337</v>
      </c>
      <c r="C83" s="3" t="s">
        <v>336</v>
      </c>
      <c r="D83" s="22" t="s">
        <v>297</v>
      </c>
      <c r="E83" s="22" t="s">
        <v>299</v>
      </c>
      <c r="F83" s="22" t="s">
        <v>129</v>
      </c>
      <c r="G83" s="23" t="s">
        <v>338</v>
      </c>
    </row>
    <row r="84" spans="1:7">
      <c r="A84" s="3" t="s">
        <v>339</v>
      </c>
      <c r="B84" s="22" t="s">
        <v>340</v>
      </c>
      <c r="C84" s="3" t="s">
        <v>339</v>
      </c>
      <c r="D84" s="22" t="s">
        <v>297</v>
      </c>
      <c r="E84" s="22" t="s">
        <v>299</v>
      </c>
      <c r="F84" s="22" t="s">
        <v>136</v>
      </c>
      <c r="G84" s="23" t="s">
        <v>341</v>
      </c>
    </row>
    <row r="85" spans="1:7">
      <c r="A85" s="3" t="s">
        <v>342</v>
      </c>
      <c r="B85" s="22" t="s">
        <v>343</v>
      </c>
      <c r="C85" s="3" t="s">
        <v>342</v>
      </c>
      <c r="D85" s="22" t="s">
        <v>297</v>
      </c>
      <c r="E85" s="22" t="s">
        <v>299</v>
      </c>
      <c r="F85" s="22" t="s">
        <v>136</v>
      </c>
      <c r="G85" s="23" t="s">
        <v>344</v>
      </c>
    </row>
    <row r="86" spans="1:7">
      <c r="A86" s="3" t="s">
        <v>345</v>
      </c>
      <c r="B86" s="22" t="s">
        <v>346</v>
      </c>
      <c r="C86" s="3" t="s">
        <v>345</v>
      </c>
      <c r="D86" s="22" t="s">
        <v>297</v>
      </c>
      <c r="E86" s="22" t="s">
        <v>299</v>
      </c>
      <c r="F86" s="22" t="s">
        <v>136</v>
      </c>
      <c r="G86" s="23" t="s">
        <v>347</v>
      </c>
    </row>
    <row r="87" spans="1:7">
      <c r="A87" s="3" t="s">
        <v>348</v>
      </c>
      <c r="B87" s="22" t="s">
        <v>349</v>
      </c>
      <c r="C87" s="3" t="s">
        <v>348</v>
      </c>
      <c r="D87" s="22" t="s">
        <v>297</v>
      </c>
      <c r="E87" s="22" t="s">
        <v>299</v>
      </c>
      <c r="F87" s="22" t="s">
        <v>136</v>
      </c>
      <c r="G87" s="23" t="s">
        <v>350</v>
      </c>
    </row>
    <row r="88" spans="1:7">
      <c r="A88" s="3" t="s">
        <v>351</v>
      </c>
      <c r="B88" s="22" t="s">
        <v>352</v>
      </c>
      <c r="C88" s="3" t="s">
        <v>351</v>
      </c>
      <c r="D88" s="22" t="s">
        <v>297</v>
      </c>
      <c r="E88" s="22" t="s">
        <v>299</v>
      </c>
      <c r="F88" s="22" t="s">
        <v>136</v>
      </c>
      <c r="G88" s="23" t="s">
        <v>353</v>
      </c>
    </row>
    <row r="89" spans="1:7">
      <c r="A89" s="3" t="s">
        <v>354</v>
      </c>
      <c r="B89" s="22" t="s">
        <v>355</v>
      </c>
      <c r="C89" s="3" t="s">
        <v>354</v>
      </c>
      <c r="D89" s="22" t="s">
        <v>297</v>
      </c>
      <c r="E89" s="22" t="s">
        <v>299</v>
      </c>
      <c r="F89" s="22" t="s">
        <v>136</v>
      </c>
      <c r="G89" s="23" t="s">
        <v>356</v>
      </c>
    </row>
    <row r="90" spans="1:7">
      <c r="A90" s="3" t="s">
        <v>357</v>
      </c>
      <c r="B90" s="22" t="s">
        <v>358</v>
      </c>
      <c r="C90" s="3" t="s">
        <v>357</v>
      </c>
      <c r="D90" s="22" t="s">
        <v>297</v>
      </c>
      <c r="E90" s="22" t="s">
        <v>299</v>
      </c>
      <c r="F90" s="22" t="s">
        <v>136</v>
      </c>
      <c r="G90" s="23" t="s">
        <v>359</v>
      </c>
    </row>
    <row r="91" spans="1:7">
      <c r="A91" s="3" t="s">
        <v>360</v>
      </c>
      <c r="B91" s="22" t="s">
        <v>361</v>
      </c>
      <c r="C91" s="3" t="s">
        <v>360</v>
      </c>
      <c r="D91" s="22" t="s">
        <v>297</v>
      </c>
      <c r="E91" s="22" t="s">
        <v>299</v>
      </c>
      <c r="F91" s="22" t="s">
        <v>136</v>
      </c>
      <c r="G91" s="23" t="s">
        <v>362</v>
      </c>
    </row>
    <row r="92" spans="1:7">
      <c r="A92" s="3" t="s">
        <v>363</v>
      </c>
      <c r="B92" s="22" t="s">
        <v>364</v>
      </c>
      <c r="C92" s="3" t="s">
        <v>363</v>
      </c>
      <c r="D92" s="22" t="s">
        <v>297</v>
      </c>
      <c r="E92" s="22" t="s">
        <v>299</v>
      </c>
      <c r="F92" s="22" t="s">
        <v>136</v>
      </c>
      <c r="G92" s="23" t="s">
        <v>365</v>
      </c>
    </row>
    <row r="93" spans="1:7">
      <c r="A93" s="3" t="s">
        <v>366</v>
      </c>
      <c r="B93" s="22" t="s">
        <v>367</v>
      </c>
      <c r="C93" s="3" t="s">
        <v>366</v>
      </c>
      <c r="D93" s="22" t="s">
        <v>297</v>
      </c>
      <c r="E93" s="22" t="s">
        <v>299</v>
      </c>
      <c r="F93" s="22" t="s">
        <v>136</v>
      </c>
      <c r="G93" s="23" t="s">
        <v>368</v>
      </c>
    </row>
    <row r="94" spans="1:7">
      <c r="A94" s="3" t="s">
        <v>369</v>
      </c>
      <c r="B94" s="22" t="s">
        <v>370</v>
      </c>
      <c r="C94" s="3" t="s">
        <v>369</v>
      </c>
      <c r="D94" s="22" t="s">
        <v>297</v>
      </c>
      <c r="E94" s="22" t="s">
        <v>299</v>
      </c>
      <c r="F94" s="22" t="s">
        <v>136</v>
      </c>
      <c r="G94" s="23" t="s">
        <v>371</v>
      </c>
    </row>
    <row r="95" spans="1:7">
      <c r="A95" s="3" t="s">
        <v>372</v>
      </c>
      <c r="B95" s="22" t="s">
        <v>373</v>
      </c>
      <c r="C95" s="3" t="s">
        <v>372</v>
      </c>
      <c r="D95" s="22" t="s">
        <v>297</v>
      </c>
      <c r="E95" s="22" t="s">
        <v>299</v>
      </c>
      <c r="F95" s="22" t="s">
        <v>136</v>
      </c>
      <c r="G95" s="23" t="s">
        <v>374</v>
      </c>
    </row>
    <row r="96" spans="1:7">
      <c r="A96" s="3" t="s">
        <v>375</v>
      </c>
      <c r="B96" s="22" t="s">
        <v>376</v>
      </c>
      <c r="C96" s="3" t="s">
        <v>375</v>
      </c>
      <c r="D96" s="22" t="s">
        <v>297</v>
      </c>
      <c r="E96" s="22" t="s">
        <v>299</v>
      </c>
      <c r="F96" s="22" t="s">
        <v>161</v>
      </c>
    </row>
    <row r="97" spans="1:7">
      <c r="A97" s="3" t="s">
        <v>377</v>
      </c>
      <c r="B97" s="22" t="s">
        <v>378</v>
      </c>
      <c r="C97" s="3" t="s">
        <v>377</v>
      </c>
      <c r="D97" s="22" t="s">
        <v>297</v>
      </c>
      <c r="E97" s="22" t="s">
        <v>299</v>
      </c>
      <c r="F97" s="22" t="s">
        <v>114</v>
      </c>
    </row>
    <row r="98" spans="1:7">
      <c r="A98" s="3" t="s">
        <v>379</v>
      </c>
      <c r="B98" s="22" t="s">
        <v>380</v>
      </c>
      <c r="C98" s="3" t="s">
        <v>379</v>
      </c>
      <c r="D98" s="22" t="s">
        <v>297</v>
      </c>
      <c r="E98" s="22" t="s">
        <v>299</v>
      </c>
      <c r="F98" s="22" t="s">
        <v>136</v>
      </c>
      <c r="G98" s="23" t="s">
        <v>381</v>
      </c>
    </row>
    <row r="99" spans="1:7">
      <c r="A99" s="3" t="s">
        <v>382</v>
      </c>
      <c r="B99" s="22" t="s">
        <v>383</v>
      </c>
      <c r="C99" s="3" t="s">
        <v>382</v>
      </c>
      <c r="D99" s="22" t="s">
        <v>297</v>
      </c>
      <c r="E99" s="22" t="s">
        <v>299</v>
      </c>
      <c r="F99" s="22" t="s">
        <v>136</v>
      </c>
      <c r="G99" s="23" t="s">
        <v>384</v>
      </c>
    </row>
    <row r="100" spans="1:7">
      <c r="A100" s="3" t="s">
        <v>385</v>
      </c>
      <c r="B100" s="22" t="s">
        <v>386</v>
      </c>
      <c r="C100" s="3" t="s">
        <v>385</v>
      </c>
      <c r="D100" s="22" t="s">
        <v>297</v>
      </c>
      <c r="E100" s="22" t="s">
        <v>299</v>
      </c>
      <c r="F100" s="22" t="s">
        <v>136</v>
      </c>
      <c r="G100" s="23" t="s">
        <v>387</v>
      </c>
    </row>
    <row r="101" spans="1:7">
      <c r="A101" s="3" t="s">
        <v>388</v>
      </c>
      <c r="B101" s="22" t="s">
        <v>389</v>
      </c>
      <c r="C101" s="3" t="s">
        <v>388</v>
      </c>
      <c r="D101" s="22" t="s">
        <v>297</v>
      </c>
      <c r="E101" s="22" t="s">
        <v>299</v>
      </c>
      <c r="F101" s="22" t="s">
        <v>136</v>
      </c>
      <c r="G101" s="23" t="s">
        <v>390</v>
      </c>
    </row>
    <row r="102" spans="1:7">
      <c r="A102" s="3" t="s">
        <v>391</v>
      </c>
      <c r="B102" s="22" t="s">
        <v>392</v>
      </c>
      <c r="C102" s="3" t="s">
        <v>391</v>
      </c>
      <c r="D102" s="22" t="s">
        <v>297</v>
      </c>
      <c r="E102" s="22" t="s">
        <v>299</v>
      </c>
      <c r="F102" s="22" t="s">
        <v>136</v>
      </c>
      <c r="G102" s="23" t="s">
        <v>393</v>
      </c>
    </row>
    <row r="103" spans="1:7">
      <c r="A103" s="3" t="s">
        <v>394</v>
      </c>
      <c r="B103" s="22" t="s">
        <v>395</v>
      </c>
      <c r="C103" s="3" t="s">
        <v>394</v>
      </c>
      <c r="D103" s="22" t="s">
        <v>297</v>
      </c>
      <c r="E103" s="22" t="s">
        <v>299</v>
      </c>
      <c r="F103" s="22" t="s">
        <v>136</v>
      </c>
    </row>
    <row r="104" spans="1:7">
      <c r="A104" s="3" t="s">
        <v>396</v>
      </c>
      <c r="B104" s="22" t="s">
        <v>397</v>
      </c>
      <c r="C104" s="3" t="s">
        <v>396</v>
      </c>
      <c r="D104" s="22" t="s">
        <v>297</v>
      </c>
      <c r="E104" s="22" t="s">
        <v>299</v>
      </c>
      <c r="F104" s="22" t="s">
        <v>136</v>
      </c>
      <c r="G104" s="23" t="s">
        <v>398</v>
      </c>
    </row>
    <row r="105" spans="1:7">
      <c r="A105" s="3" t="s">
        <v>399</v>
      </c>
      <c r="B105" s="22" t="s">
        <v>400</v>
      </c>
      <c r="C105" s="3" t="s">
        <v>399</v>
      </c>
      <c r="D105" s="22" t="s">
        <v>297</v>
      </c>
      <c r="E105" s="22" t="s">
        <v>299</v>
      </c>
      <c r="F105" s="22" t="s">
        <v>136</v>
      </c>
      <c r="G105" s="23" t="s">
        <v>384</v>
      </c>
    </row>
    <row r="106" spans="1:7">
      <c r="A106" s="3" t="s">
        <v>401</v>
      </c>
      <c r="B106" s="22" t="s">
        <v>402</v>
      </c>
      <c r="C106" s="3" t="s">
        <v>401</v>
      </c>
      <c r="D106" s="22" t="s">
        <v>297</v>
      </c>
      <c r="E106" s="22" t="s">
        <v>299</v>
      </c>
      <c r="F106" s="22" t="s">
        <v>136</v>
      </c>
      <c r="G106" s="23" t="s">
        <v>403</v>
      </c>
    </row>
    <row r="107" spans="1:7">
      <c r="A107" s="3" t="s">
        <v>404</v>
      </c>
      <c r="B107" s="22" t="s">
        <v>405</v>
      </c>
      <c r="C107" s="3" t="s">
        <v>404</v>
      </c>
      <c r="D107" s="22" t="s">
        <v>297</v>
      </c>
      <c r="E107" s="22" t="s">
        <v>299</v>
      </c>
      <c r="F107" s="22" t="s">
        <v>136</v>
      </c>
      <c r="G107" s="23" t="s">
        <v>406</v>
      </c>
    </row>
    <row r="108" spans="1:7">
      <c r="A108" s="3" t="s">
        <v>407</v>
      </c>
      <c r="B108" s="22" t="s">
        <v>408</v>
      </c>
      <c r="C108" s="3" t="s">
        <v>407</v>
      </c>
      <c r="D108" s="22" t="s">
        <v>409</v>
      </c>
      <c r="E108" s="22" t="s">
        <v>410</v>
      </c>
      <c r="F108" s="22" t="s">
        <v>136</v>
      </c>
      <c r="G108" s="23" t="s">
        <v>411</v>
      </c>
    </row>
    <row r="109" spans="1:7">
      <c r="A109" s="3" t="s">
        <v>412</v>
      </c>
      <c r="B109" s="22" t="s">
        <v>413</v>
      </c>
      <c r="C109" s="3" t="s">
        <v>412</v>
      </c>
      <c r="D109" s="22" t="s">
        <v>297</v>
      </c>
      <c r="E109" s="22" t="s">
        <v>299</v>
      </c>
      <c r="F109" s="22" t="s">
        <v>136</v>
      </c>
      <c r="G109" s="23" t="s">
        <v>414</v>
      </c>
    </row>
    <row r="110" spans="1:7">
      <c r="A110" s="3" t="s">
        <v>415</v>
      </c>
      <c r="B110" s="22" t="s">
        <v>416</v>
      </c>
      <c r="C110" s="3" t="s">
        <v>415</v>
      </c>
      <c r="D110" s="22" t="s">
        <v>297</v>
      </c>
      <c r="E110" s="22" t="s">
        <v>299</v>
      </c>
      <c r="F110" s="22" t="s">
        <v>136</v>
      </c>
      <c r="G110" s="23" t="s">
        <v>417</v>
      </c>
    </row>
    <row r="111" spans="1:7">
      <c r="A111" s="3" t="s">
        <v>418</v>
      </c>
      <c r="B111" s="22" t="s">
        <v>419</v>
      </c>
      <c r="C111" s="3" t="s">
        <v>418</v>
      </c>
      <c r="D111" s="22" t="s">
        <v>297</v>
      </c>
      <c r="E111" s="22" t="s">
        <v>299</v>
      </c>
      <c r="F111" s="22" t="s">
        <v>136</v>
      </c>
      <c r="G111" s="23" t="s">
        <v>420</v>
      </c>
    </row>
    <row r="112" spans="1:7">
      <c r="A112" s="3" t="s">
        <v>421</v>
      </c>
      <c r="B112" s="22" t="s">
        <v>422</v>
      </c>
      <c r="C112" s="3" t="s">
        <v>421</v>
      </c>
      <c r="D112" s="22" t="s">
        <v>297</v>
      </c>
      <c r="E112" s="22" t="s">
        <v>299</v>
      </c>
      <c r="F112" s="22" t="s">
        <v>136</v>
      </c>
      <c r="G112" s="23" t="s">
        <v>423</v>
      </c>
    </row>
    <row r="113" spans="1:7">
      <c r="A113" s="3" t="s">
        <v>424</v>
      </c>
      <c r="B113" s="22" t="s">
        <v>425</v>
      </c>
      <c r="C113" s="3" t="s">
        <v>424</v>
      </c>
      <c r="D113" s="22" t="s">
        <v>297</v>
      </c>
      <c r="E113" s="22" t="s">
        <v>299</v>
      </c>
      <c r="F113" s="22" t="s">
        <v>136</v>
      </c>
      <c r="G113" s="23" t="s">
        <v>426</v>
      </c>
    </row>
    <row r="114" spans="1:7">
      <c r="A114" s="3" t="s">
        <v>427</v>
      </c>
      <c r="B114" s="22" t="s">
        <v>428</v>
      </c>
      <c r="C114" s="3" t="s">
        <v>427</v>
      </c>
      <c r="D114" s="22" t="s">
        <v>297</v>
      </c>
      <c r="E114" s="22" t="s">
        <v>299</v>
      </c>
      <c r="F114" s="22" t="s">
        <v>136</v>
      </c>
      <c r="G114" s="23" t="s">
        <v>429</v>
      </c>
    </row>
    <row r="115" spans="1:7">
      <c r="A115" s="3" t="s">
        <v>430</v>
      </c>
      <c r="B115" s="22" t="s">
        <v>431</v>
      </c>
      <c r="C115" s="3" t="s">
        <v>430</v>
      </c>
      <c r="D115" s="22" t="s">
        <v>297</v>
      </c>
      <c r="E115" s="22" t="s">
        <v>299</v>
      </c>
      <c r="F115" s="22" t="s">
        <v>136</v>
      </c>
      <c r="G115" s="23" t="s">
        <v>432</v>
      </c>
    </row>
    <row r="116" spans="1:7">
      <c r="A116" s="3" t="s">
        <v>433</v>
      </c>
      <c r="B116" s="22" t="s">
        <v>434</v>
      </c>
      <c r="C116" s="3" t="s">
        <v>433</v>
      </c>
      <c r="D116" s="22" t="s">
        <v>297</v>
      </c>
      <c r="E116" s="22" t="s">
        <v>299</v>
      </c>
      <c r="F116" s="22" t="s">
        <v>136</v>
      </c>
      <c r="G116" s="23" t="s">
        <v>435</v>
      </c>
    </row>
    <row r="117" spans="1:7">
      <c r="A117" s="3" t="s">
        <v>436</v>
      </c>
      <c r="B117" s="22" t="s">
        <v>437</v>
      </c>
      <c r="C117" s="3" t="s">
        <v>436</v>
      </c>
      <c r="D117" s="22" t="s">
        <v>297</v>
      </c>
      <c r="E117" s="22" t="s">
        <v>299</v>
      </c>
      <c r="F117" s="22" t="s">
        <v>136</v>
      </c>
      <c r="G117" s="23" t="s">
        <v>438</v>
      </c>
    </row>
    <row r="118" spans="1:7">
      <c r="A118" s="3" t="s">
        <v>439</v>
      </c>
      <c r="B118" s="22" t="s">
        <v>440</v>
      </c>
      <c r="C118" s="3" t="s">
        <v>439</v>
      </c>
      <c r="D118" s="22" t="s">
        <v>297</v>
      </c>
      <c r="E118" s="22" t="s">
        <v>299</v>
      </c>
      <c r="F118" s="22" t="s">
        <v>136</v>
      </c>
      <c r="G118" s="23" t="s">
        <v>441</v>
      </c>
    </row>
    <row r="119" spans="1:7">
      <c r="A119" s="3" t="s">
        <v>442</v>
      </c>
      <c r="B119" s="22" t="s">
        <v>443</v>
      </c>
      <c r="C119" s="3" t="s">
        <v>442</v>
      </c>
      <c r="D119" s="22" t="s">
        <v>297</v>
      </c>
      <c r="E119" s="22" t="s">
        <v>299</v>
      </c>
      <c r="F119" s="22" t="s">
        <v>136</v>
      </c>
      <c r="G119" s="23" t="s">
        <v>444</v>
      </c>
    </row>
    <row r="120" spans="1:7">
      <c r="A120" s="3" t="s">
        <v>445</v>
      </c>
      <c r="B120" s="22" t="s">
        <v>446</v>
      </c>
      <c r="C120" s="3" t="s">
        <v>445</v>
      </c>
      <c r="D120" s="22" t="s">
        <v>297</v>
      </c>
      <c r="E120" s="22" t="s">
        <v>299</v>
      </c>
      <c r="F120" s="22" t="s">
        <v>136</v>
      </c>
      <c r="G120" s="23" t="s">
        <v>447</v>
      </c>
    </row>
    <row r="121" spans="1:7">
      <c r="A121" s="3" t="s">
        <v>448</v>
      </c>
      <c r="B121" s="22" t="s">
        <v>449</v>
      </c>
      <c r="C121" s="3" t="s">
        <v>448</v>
      </c>
      <c r="D121" s="22" t="s">
        <v>297</v>
      </c>
      <c r="E121" s="22" t="s">
        <v>299</v>
      </c>
      <c r="F121" s="22" t="s">
        <v>136</v>
      </c>
      <c r="G121" s="23" t="s">
        <v>450</v>
      </c>
    </row>
    <row r="122" spans="1:7">
      <c r="A122" s="3" t="s">
        <v>451</v>
      </c>
      <c r="B122" s="22" t="s">
        <v>452</v>
      </c>
      <c r="C122" s="3" t="s">
        <v>451</v>
      </c>
      <c r="D122" s="22" t="s">
        <v>113</v>
      </c>
      <c r="E122" s="22" t="s">
        <v>193</v>
      </c>
      <c r="F122" s="22" t="s">
        <v>136</v>
      </c>
      <c r="G122" s="23" t="s">
        <v>453</v>
      </c>
    </row>
    <row r="123" spans="1:7">
      <c r="A123" s="3" t="s">
        <v>454</v>
      </c>
      <c r="B123" s="22" t="s">
        <v>455</v>
      </c>
      <c r="C123" s="3" t="s">
        <v>454</v>
      </c>
      <c r="D123" s="22" t="s">
        <v>297</v>
      </c>
      <c r="E123" s="22" t="s">
        <v>299</v>
      </c>
      <c r="F123" s="22" t="s">
        <v>136</v>
      </c>
    </row>
    <row r="124" spans="1:7">
      <c r="A124" s="3" t="s">
        <v>456</v>
      </c>
      <c r="B124" s="22" t="s">
        <v>457</v>
      </c>
      <c r="C124" s="3" t="s">
        <v>456</v>
      </c>
      <c r="D124" s="22" t="s">
        <v>297</v>
      </c>
      <c r="E124" s="22" t="s">
        <v>299</v>
      </c>
      <c r="F124" s="22" t="s">
        <v>114</v>
      </c>
    </row>
    <row r="125" spans="1:7">
      <c r="A125" s="3" t="s">
        <v>458</v>
      </c>
      <c r="B125" s="22" t="s">
        <v>459</v>
      </c>
      <c r="C125" s="3" t="s">
        <v>458</v>
      </c>
      <c r="D125" s="22" t="s">
        <v>297</v>
      </c>
      <c r="E125" s="22" t="s">
        <v>299</v>
      </c>
      <c r="F125" s="22" t="s">
        <v>114</v>
      </c>
    </row>
    <row r="126" spans="1:7">
      <c r="A126" s="3" t="s">
        <v>460</v>
      </c>
      <c r="B126" s="22" t="s">
        <v>461</v>
      </c>
      <c r="C126" s="3" t="s">
        <v>460</v>
      </c>
      <c r="D126" s="22" t="s">
        <v>297</v>
      </c>
      <c r="E126" s="22" t="s">
        <v>299</v>
      </c>
      <c r="F126" s="22" t="s">
        <v>114</v>
      </c>
    </row>
    <row r="127" spans="1:7">
      <c r="A127" s="3" t="s">
        <v>462</v>
      </c>
      <c r="B127" s="22" t="s">
        <v>463</v>
      </c>
      <c r="C127" s="3" t="s">
        <v>462</v>
      </c>
      <c r="D127" s="22" t="s">
        <v>297</v>
      </c>
      <c r="E127" s="22" t="s">
        <v>463</v>
      </c>
      <c r="F127" s="22" t="s">
        <v>114</v>
      </c>
    </row>
    <row r="128" spans="1:7">
      <c r="A128" s="3" t="s">
        <v>464</v>
      </c>
      <c r="B128" s="22" t="s">
        <v>465</v>
      </c>
      <c r="C128" s="3" t="s">
        <v>464</v>
      </c>
      <c r="D128" s="22" t="s">
        <v>297</v>
      </c>
      <c r="E128" s="22" t="s">
        <v>463</v>
      </c>
      <c r="F128" s="22" t="s">
        <v>114</v>
      </c>
    </row>
    <row r="129" spans="1:7">
      <c r="A129" s="3" t="s">
        <v>466</v>
      </c>
      <c r="B129" s="22" t="s">
        <v>467</v>
      </c>
      <c r="C129" s="3" t="s">
        <v>466</v>
      </c>
      <c r="D129" s="22" t="s">
        <v>297</v>
      </c>
      <c r="E129" s="22" t="s">
        <v>463</v>
      </c>
      <c r="F129" s="22" t="s">
        <v>161</v>
      </c>
    </row>
    <row r="130" spans="1:7">
      <c r="A130" s="3" t="s">
        <v>468</v>
      </c>
      <c r="B130" s="22" t="s">
        <v>469</v>
      </c>
      <c r="C130" s="3" t="s">
        <v>468</v>
      </c>
      <c r="D130" s="22" t="s">
        <v>297</v>
      </c>
      <c r="E130" s="22" t="s">
        <v>463</v>
      </c>
      <c r="F130" s="22" t="s">
        <v>136</v>
      </c>
      <c r="G130" s="23" t="s">
        <v>470</v>
      </c>
    </row>
    <row r="131" spans="1:7">
      <c r="A131" s="3" t="s">
        <v>471</v>
      </c>
      <c r="B131" s="22" t="s">
        <v>472</v>
      </c>
      <c r="C131" s="3" t="s">
        <v>471</v>
      </c>
      <c r="D131" s="22" t="s">
        <v>297</v>
      </c>
      <c r="E131" s="22" t="s">
        <v>463</v>
      </c>
      <c r="F131" s="22" t="s">
        <v>161</v>
      </c>
    </row>
    <row r="132" spans="1:7">
      <c r="A132" s="3" t="s">
        <v>473</v>
      </c>
      <c r="B132" s="22" t="s">
        <v>474</v>
      </c>
      <c r="C132" s="3" t="s">
        <v>473</v>
      </c>
      <c r="D132" s="22" t="s">
        <v>297</v>
      </c>
      <c r="E132" s="22" t="s">
        <v>463</v>
      </c>
      <c r="F132" s="22" t="s">
        <v>136</v>
      </c>
      <c r="G132" s="23" t="s">
        <v>475</v>
      </c>
    </row>
    <row r="133" spans="1:7">
      <c r="A133" s="3" t="s">
        <v>476</v>
      </c>
      <c r="B133" s="22" t="s">
        <v>477</v>
      </c>
      <c r="C133" s="3" t="s">
        <v>476</v>
      </c>
      <c r="D133" s="22" t="s">
        <v>297</v>
      </c>
      <c r="E133" s="22" t="s">
        <v>463</v>
      </c>
      <c r="F133" s="22" t="s">
        <v>136</v>
      </c>
      <c r="G133" s="23" t="s">
        <v>478</v>
      </c>
    </row>
    <row r="134" spans="1:7">
      <c r="A134" s="3" t="s">
        <v>479</v>
      </c>
      <c r="B134" s="22" t="s">
        <v>480</v>
      </c>
      <c r="C134" s="3" t="s">
        <v>479</v>
      </c>
      <c r="D134" s="22" t="s">
        <v>297</v>
      </c>
      <c r="E134" s="22" t="s">
        <v>463</v>
      </c>
      <c r="F134" s="22" t="s">
        <v>136</v>
      </c>
      <c r="G134" s="23" t="s">
        <v>481</v>
      </c>
    </row>
    <row r="135" spans="1:7">
      <c r="A135" s="3" t="s">
        <v>482</v>
      </c>
      <c r="B135" s="22" t="s">
        <v>483</v>
      </c>
      <c r="C135" s="3" t="s">
        <v>482</v>
      </c>
      <c r="D135" s="22" t="s">
        <v>297</v>
      </c>
      <c r="E135" s="22" t="s">
        <v>463</v>
      </c>
      <c r="F135" s="22" t="s">
        <v>161</v>
      </c>
    </row>
    <row r="136" spans="1:7">
      <c r="A136" s="3" t="s">
        <v>484</v>
      </c>
      <c r="B136" s="22" t="s">
        <v>485</v>
      </c>
      <c r="C136" s="3" t="s">
        <v>484</v>
      </c>
      <c r="D136" s="22" t="s">
        <v>297</v>
      </c>
      <c r="E136" s="22" t="s">
        <v>463</v>
      </c>
      <c r="F136" s="22" t="s">
        <v>136</v>
      </c>
      <c r="G136" s="23" t="s">
        <v>486</v>
      </c>
    </row>
    <row r="137" spans="1:7">
      <c r="A137" s="3" t="s">
        <v>487</v>
      </c>
      <c r="B137" s="22" t="s">
        <v>488</v>
      </c>
      <c r="C137" s="3" t="s">
        <v>487</v>
      </c>
      <c r="D137" s="22" t="s">
        <v>297</v>
      </c>
      <c r="E137" s="22" t="s">
        <v>463</v>
      </c>
      <c r="F137" s="22" t="s">
        <v>136</v>
      </c>
    </row>
    <row r="138" spans="1:7">
      <c r="A138" s="3" t="s">
        <v>489</v>
      </c>
      <c r="B138" s="22" t="s">
        <v>490</v>
      </c>
      <c r="C138" s="3" t="s">
        <v>489</v>
      </c>
      <c r="D138" s="22" t="s">
        <v>297</v>
      </c>
      <c r="E138" s="22" t="s">
        <v>463</v>
      </c>
      <c r="F138" s="22" t="s">
        <v>114</v>
      </c>
    </row>
    <row r="139" spans="1:7">
      <c r="A139" s="3" t="s">
        <v>491</v>
      </c>
      <c r="B139" s="22" t="s">
        <v>492</v>
      </c>
      <c r="C139" s="3" t="s">
        <v>491</v>
      </c>
      <c r="D139" s="22" t="s">
        <v>297</v>
      </c>
      <c r="E139" s="22" t="s">
        <v>463</v>
      </c>
      <c r="F139" s="22" t="s">
        <v>136</v>
      </c>
      <c r="G139" s="23" t="s">
        <v>493</v>
      </c>
    </row>
    <row r="140" spans="1:7">
      <c r="A140" s="3" t="s">
        <v>494</v>
      </c>
      <c r="B140" s="22" t="s">
        <v>495</v>
      </c>
      <c r="C140" s="3" t="s">
        <v>494</v>
      </c>
      <c r="D140" s="22" t="s">
        <v>297</v>
      </c>
      <c r="E140" s="22" t="s">
        <v>463</v>
      </c>
      <c r="F140" s="22" t="s">
        <v>136</v>
      </c>
      <c r="G140" s="23" t="s">
        <v>496</v>
      </c>
    </row>
    <row r="141" spans="1:7">
      <c r="A141" s="3" t="s">
        <v>497</v>
      </c>
      <c r="B141" s="22" t="s">
        <v>498</v>
      </c>
      <c r="C141" s="3" t="s">
        <v>497</v>
      </c>
      <c r="D141" s="22" t="s">
        <v>297</v>
      </c>
      <c r="E141" s="22" t="s">
        <v>463</v>
      </c>
      <c r="F141" s="22" t="s">
        <v>136</v>
      </c>
      <c r="G141" s="23" t="s">
        <v>499</v>
      </c>
    </row>
    <row r="142" spans="1:7">
      <c r="A142" s="3" t="s">
        <v>500</v>
      </c>
      <c r="B142" s="22" t="s">
        <v>501</v>
      </c>
      <c r="C142" s="3" t="s">
        <v>500</v>
      </c>
      <c r="D142" s="22" t="s">
        <v>297</v>
      </c>
      <c r="E142" s="22" t="s">
        <v>463</v>
      </c>
      <c r="F142" s="22" t="s">
        <v>136</v>
      </c>
      <c r="G142" s="23" t="s">
        <v>502</v>
      </c>
    </row>
    <row r="143" spans="1:7">
      <c r="A143" s="3" t="s">
        <v>503</v>
      </c>
      <c r="B143" s="22" t="s">
        <v>504</v>
      </c>
      <c r="C143" s="3" t="s">
        <v>503</v>
      </c>
      <c r="D143" s="22" t="s">
        <v>297</v>
      </c>
      <c r="E143" s="22" t="s">
        <v>463</v>
      </c>
      <c r="F143" s="22" t="s">
        <v>136</v>
      </c>
      <c r="G143" s="23" t="s">
        <v>505</v>
      </c>
    </row>
    <row r="144" spans="1:7">
      <c r="A144" s="3" t="s">
        <v>506</v>
      </c>
      <c r="B144" s="22" t="s">
        <v>507</v>
      </c>
      <c r="C144" s="3" t="s">
        <v>506</v>
      </c>
      <c r="D144" s="22" t="s">
        <v>297</v>
      </c>
      <c r="E144" s="22" t="s">
        <v>463</v>
      </c>
      <c r="F144" s="22" t="s">
        <v>161</v>
      </c>
    </row>
    <row r="145" spans="1:7">
      <c r="A145" s="3" t="s">
        <v>508</v>
      </c>
      <c r="B145" s="22" t="s">
        <v>509</v>
      </c>
      <c r="C145" s="3" t="s">
        <v>508</v>
      </c>
      <c r="D145" s="22" t="s">
        <v>297</v>
      </c>
      <c r="E145" s="22" t="s">
        <v>463</v>
      </c>
      <c r="F145" s="22" t="s">
        <v>510</v>
      </c>
    </row>
    <row r="146" spans="1:7">
      <c r="A146" s="3" t="s">
        <v>511</v>
      </c>
      <c r="B146" s="22" t="s">
        <v>512</v>
      </c>
      <c r="C146" s="3" t="s">
        <v>511</v>
      </c>
      <c r="D146" s="22" t="s">
        <v>297</v>
      </c>
      <c r="E146" s="22" t="s">
        <v>512</v>
      </c>
      <c r="F146" s="22" t="s">
        <v>114</v>
      </c>
    </row>
    <row r="147" spans="1:7">
      <c r="A147" s="3" t="s">
        <v>513</v>
      </c>
      <c r="B147" s="22" t="s">
        <v>514</v>
      </c>
      <c r="C147" s="3" t="s">
        <v>513</v>
      </c>
      <c r="D147" s="22" t="s">
        <v>297</v>
      </c>
      <c r="E147" s="22" t="s">
        <v>512</v>
      </c>
      <c r="F147" s="22" t="s">
        <v>136</v>
      </c>
      <c r="G147" s="23" t="s">
        <v>515</v>
      </c>
    </row>
    <row r="148" spans="1:7">
      <c r="A148" s="3" t="s">
        <v>516</v>
      </c>
      <c r="B148" s="22" t="s">
        <v>517</v>
      </c>
      <c r="C148" s="3" t="s">
        <v>516</v>
      </c>
      <c r="D148" s="22" t="s">
        <v>297</v>
      </c>
      <c r="E148" s="22" t="s">
        <v>512</v>
      </c>
      <c r="F148" s="22" t="s">
        <v>129</v>
      </c>
      <c r="G148" s="23" t="s">
        <v>518</v>
      </c>
    </row>
    <row r="149" spans="1:7">
      <c r="A149" s="3" t="s">
        <v>519</v>
      </c>
      <c r="B149" s="22" t="s">
        <v>520</v>
      </c>
      <c r="C149" s="3" t="s">
        <v>519</v>
      </c>
      <c r="D149" s="22" t="s">
        <v>297</v>
      </c>
      <c r="E149" s="22" t="s">
        <v>512</v>
      </c>
      <c r="F149" s="22" t="s">
        <v>136</v>
      </c>
      <c r="G149" s="23" t="s">
        <v>521</v>
      </c>
    </row>
    <row r="150" spans="1:7">
      <c r="A150" s="3" t="s">
        <v>522</v>
      </c>
      <c r="B150" s="22" t="s">
        <v>523</v>
      </c>
      <c r="C150" s="3" t="s">
        <v>522</v>
      </c>
      <c r="D150" s="22" t="s">
        <v>297</v>
      </c>
      <c r="E150" s="22" t="s">
        <v>512</v>
      </c>
      <c r="F150" s="22" t="s">
        <v>136</v>
      </c>
      <c r="G150" s="23" t="s">
        <v>524</v>
      </c>
    </row>
    <row r="151" spans="1:7">
      <c r="A151" s="3" t="s">
        <v>525</v>
      </c>
      <c r="B151" s="22" t="s">
        <v>526</v>
      </c>
      <c r="C151" s="3" t="s">
        <v>525</v>
      </c>
      <c r="D151" s="22" t="s">
        <v>297</v>
      </c>
      <c r="E151" s="22" t="s">
        <v>512</v>
      </c>
      <c r="F151" s="22" t="s">
        <v>129</v>
      </c>
    </row>
    <row r="152" spans="1:7">
      <c r="A152" s="3" t="s">
        <v>527</v>
      </c>
      <c r="B152" s="22" t="s">
        <v>528</v>
      </c>
      <c r="C152" s="3" t="s">
        <v>527</v>
      </c>
      <c r="D152" s="22" t="s">
        <v>297</v>
      </c>
      <c r="E152" s="22" t="s">
        <v>512</v>
      </c>
      <c r="F152" s="22" t="s">
        <v>129</v>
      </c>
      <c r="G152" s="23" t="s">
        <v>529</v>
      </c>
    </row>
    <row r="153" spans="1:7">
      <c r="A153" s="3" t="s">
        <v>530</v>
      </c>
      <c r="B153" s="22" t="s">
        <v>531</v>
      </c>
      <c r="C153" s="3" t="s">
        <v>530</v>
      </c>
      <c r="D153" s="22" t="s">
        <v>297</v>
      </c>
      <c r="E153" s="22" t="s">
        <v>512</v>
      </c>
      <c r="F153" s="22" t="s">
        <v>136</v>
      </c>
      <c r="G153" s="23" t="s">
        <v>532</v>
      </c>
    </row>
    <row r="154" spans="1:7">
      <c r="A154" s="3" t="s">
        <v>533</v>
      </c>
      <c r="B154" s="22" t="s">
        <v>534</v>
      </c>
      <c r="C154" s="3" t="s">
        <v>533</v>
      </c>
      <c r="D154" s="22" t="s">
        <v>297</v>
      </c>
      <c r="E154" s="22" t="s">
        <v>512</v>
      </c>
      <c r="F154" s="22" t="s">
        <v>136</v>
      </c>
      <c r="G154" s="23" t="s">
        <v>535</v>
      </c>
    </row>
    <row r="155" spans="1:7">
      <c r="A155" s="3" t="s">
        <v>536</v>
      </c>
      <c r="B155" s="22" t="s">
        <v>537</v>
      </c>
      <c r="C155" s="3" t="s">
        <v>536</v>
      </c>
      <c r="D155" s="22" t="s">
        <v>297</v>
      </c>
      <c r="E155" s="22" t="s">
        <v>512</v>
      </c>
      <c r="F155" s="22" t="s">
        <v>136</v>
      </c>
      <c r="G155" s="23" t="s">
        <v>538</v>
      </c>
    </row>
    <row r="156" spans="1:7">
      <c r="A156" s="3" t="s">
        <v>539</v>
      </c>
      <c r="B156" s="22" t="s">
        <v>540</v>
      </c>
      <c r="C156" s="3" t="s">
        <v>539</v>
      </c>
      <c r="D156" s="22" t="s">
        <v>297</v>
      </c>
      <c r="E156" s="22" t="s">
        <v>463</v>
      </c>
      <c r="F156" s="22" t="s">
        <v>278</v>
      </c>
    </row>
    <row r="157" spans="1:7">
      <c r="A157" s="3" t="s">
        <v>541</v>
      </c>
      <c r="B157" s="22" t="s">
        <v>542</v>
      </c>
      <c r="C157" s="3" t="s">
        <v>541</v>
      </c>
      <c r="D157" s="22" t="s">
        <v>297</v>
      </c>
      <c r="E157" s="22" t="s">
        <v>542</v>
      </c>
      <c r="F157" s="22" t="s">
        <v>114</v>
      </c>
    </row>
    <row r="158" spans="1:7">
      <c r="A158" s="3" t="s">
        <v>543</v>
      </c>
      <c r="B158" s="22" t="s">
        <v>544</v>
      </c>
      <c r="C158" s="3" t="s">
        <v>543</v>
      </c>
      <c r="D158" s="22" t="s">
        <v>297</v>
      </c>
      <c r="E158" s="22" t="s">
        <v>542</v>
      </c>
      <c r="F158" s="22" t="s">
        <v>114</v>
      </c>
    </row>
    <row r="159" spans="1:7">
      <c r="A159" s="3" t="s">
        <v>545</v>
      </c>
      <c r="B159" s="22" t="s">
        <v>546</v>
      </c>
      <c r="C159" s="3" t="s">
        <v>545</v>
      </c>
      <c r="D159" s="22" t="s">
        <v>297</v>
      </c>
      <c r="E159" s="22" t="s">
        <v>542</v>
      </c>
      <c r="F159" s="22" t="s">
        <v>161</v>
      </c>
    </row>
    <row r="160" spans="1:7">
      <c r="A160" s="3" t="s">
        <v>547</v>
      </c>
      <c r="B160" s="22" t="s">
        <v>548</v>
      </c>
      <c r="C160" s="3" t="s">
        <v>547</v>
      </c>
      <c r="D160" s="22" t="s">
        <v>297</v>
      </c>
      <c r="E160" s="22" t="s">
        <v>542</v>
      </c>
      <c r="F160" s="22" t="s">
        <v>136</v>
      </c>
      <c r="G160" s="23" t="s">
        <v>549</v>
      </c>
    </row>
    <row r="161" spans="1:7">
      <c r="A161" s="3" t="s">
        <v>550</v>
      </c>
      <c r="B161" s="22" t="s">
        <v>551</v>
      </c>
      <c r="C161" s="3" t="s">
        <v>550</v>
      </c>
      <c r="D161" s="22" t="s">
        <v>297</v>
      </c>
      <c r="E161" s="22" t="s">
        <v>542</v>
      </c>
      <c r="F161" s="22" t="s">
        <v>136</v>
      </c>
    </row>
    <row r="162" spans="1:7">
      <c r="A162" s="3" t="s">
        <v>552</v>
      </c>
      <c r="B162" s="22" t="s">
        <v>553</v>
      </c>
      <c r="C162" s="3" t="s">
        <v>552</v>
      </c>
      <c r="D162" s="22" t="s">
        <v>297</v>
      </c>
      <c r="E162" s="22" t="s">
        <v>542</v>
      </c>
      <c r="F162" s="22" t="s">
        <v>136</v>
      </c>
      <c r="G162" s="23" t="s">
        <v>554</v>
      </c>
    </row>
    <row r="163" spans="1:7">
      <c r="A163" s="3" t="s">
        <v>555</v>
      </c>
      <c r="B163" s="22" t="s">
        <v>556</v>
      </c>
      <c r="C163" s="3" t="s">
        <v>555</v>
      </c>
      <c r="D163" s="22" t="s">
        <v>297</v>
      </c>
      <c r="E163" s="22" t="s">
        <v>542</v>
      </c>
      <c r="F163" s="22" t="s">
        <v>136</v>
      </c>
      <c r="G163" s="23" t="s">
        <v>557</v>
      </c>
    </row>
    <row r="164" spans="1:7">
      <c r="A164" s="3" t="s">
        <v>558</v>
      </c>
      <c r="B164" s="22" t="s">
        <v>559</v>
      </c>
      <c r="C164" s="3" t="s">
        <v>558</v>
      </c>
      <c r="D164" s="22" t="s">
        <v>297</v>
      </c>
      <c r="E164" s="22" t="s">
        <v>542</v>
      </c>
      <c r="F164" s="22" t="s">
        <v>136</v>
      </c>
      <c r="G164" s="23" t="s">
        <v>560</v>
      </c>
    </row>
    <row r="165" spans="1:7">
      <c r="A165" s="3" t="s">
        <v>561</v>
      </c>
      <c r="B165" s="22" t="s">
        <v>562</v>
      </c>
      <c r="C165" s="3" t="s">
        <v>561</v>
      </c>
      <c r="D165" s="22" t="s">
        <v>297</v>
      </c>
      <c r="E165" s="22" t="s">
        <v>542</v>
      </c>
      <c r="F165" s="22" t="s">
        <v>136</v>
      </c>
      <c r="G165" s="23" t="s">
        <v>563</v>
      </c>
    </row>
    <row r="166" spans="1:7">
      <c r="A166" s="3" t="s">
        <v>564</v>
      </c>
      <c r="B166" s="22" t="s">
        <v>565</v>
      </c>
      <c r="C166" s="3" t="s">
        <v>564</v>
      </c>
      <c r="D166" s="22" t="s">
        <v>297</v>
      </c>
      <c r="E166" s="22" t="s">
        <v>542</v>
      </c>
      <c r="F166" s="22" t="s">
        <v>136</v>
      </c>
      <c r="G166" s="23" t="s">
        <v>566</v>
      </c>
    </row>
    <row r="167" spans="1:7">
      <c r="A167" s="3" t="s">
        <v>567</v>
      </c>
      <c r="B167" s="22" t="s">
        <v>568</v>
      </c>
      <c r="C167" s="3" t="s">
        <v>567</v>
      </c>
      <c r="D167" s="22" t="s">
        <v>297</v>
      </c>
      <c r="E167" s="22" t="s">
        <v>542</v>
      </c>
      <c r="F167" s="22" t="s">
        <v>136</v>
      </c>
    </row>
    <row r="168" spans="1:7">
      <c r="A168" s="3" t="s">
        <v>569</v>
      </c>
      <c r="B168" s="22" t="s">
        <v>570</v>
      </c>
      <c r="C168" s="3" t="s">
        <v>569</v>
      </c>
      <c r="D168" s="22" t="s">
        <v>297</v>
      </c>
      <c r="E168" s="22" t="s">
        <v>542</v>
      </c>
      <c r="F168" s="22" t="s">
        <v>136</v>
      </c>
      <c r="G168" s="23" t="s">
        <v>571</v>
      </c>
    </row>
    <row r="169" spans="1:7">
      <c r="A169" s="3" t="s">
        <v>572</v>
      </c>
      <c r="B169" s="22" t="s">
        <v>573</v>
      </c>
      <c r="C169" s="3" t="s">
        <v>572</v>
      </c>
      <c r="D169" s="22" t="s">
        <v>297</v>
      </c>
      <c r="E169" s="22" t="s">
        <v>542</v>
      </c>
      <c r="F169" s="22" t="s">
        <v>136</v>
      </c>
      <c r="G169" s="23" t="s">
        <v>574</v>
      </c>
    </row>
    <row r="170" spans="1:7">
      <c r="A170" s="3" t="s">
        <v>575</v>
      </c>
      <c r="B170" s="22" t="s">
        <v>576</v>
      </c>
      <c r="C170" s="3" t="s">
        <v>575</v>
      </c>
      <c r="D170" s="22" t="s">
        <v>297</v>
      </c>
      <c r="E170" s="22" t="s">
        <v>542</v>
      </c>
      <c r="F170" s="22" t="s">
        <v>136</v>
      </c>
    </row>
    <row r="171" spans="1:7">
      <c r="A171" s="3" t="s">
        <v>577</v>
      </c>
      <c r="B171" s="22" t="s">
        <v>578</v>
      </c>
      <c r="C171" s="3" t="s">
        <v>577</v>
      </c>
      <c r="D171" s="22" t="s">
        <v>297</v>
      </c>
      <c r="E171" s="22" t="s">
        <v>542</v>
      </c>
      <c r="F171" s="22" t="s">
        <v>136</v>
      </c>
      <c r="G171" s="23" t="s">
        <v>579</v>
      </c>
    </row>
    <row r="172" spans="1:7">
      <c r="A172" s="3" t="s">
        <v>580</v>
      </c>
      <c r="B172" s="22" t="s">
        <v>581</v>
      </c>
      <c r="C172" s="3" t="s">
        <v>580</v>
      </c>
      <c r="D172" s="22" t="s">
        <v>297</v>
      </c>
      <c r="E172" s="22" t="s">
        <v>542</v>
      </c>
      <c r="F172" s="22" t="s">
        <v>136</v>
      </c>
      <c r="G172" s="23" t="s">
        <v>582</v>
      </c>
    </row>
    <row r="173" spans="1:7">
      <c r="A173" s="3" t="s">
        <v>583</v>
      </c>
      <c r="B173" s="22" t="s">
        <v>584</v>
      </c>
      <c r="C173" s="3" t="s">
        <v>583</v>
      </c>
      <c r="D173" s="22" t="s">
        <v>297</v>
      </c>
      <c r="E173" s="22" t="s">
        <v>542</v>
      </c>
      <c r="F173" s="22" t="s">
        <v>136</v>
      </c>
    </row>
    <row r="174" spans="1:7">
      <c r="A174" s="3" t="s">
        <v>585</v>
      </c>
      <c r="B174" s="22" t="s">
        <v>586</v>
      </c>
      <c r="C174" s="3" t="s">
        <v>585</v>
      </c>
      <c r="D174" s="22" t="s">
        <v>297</v>
      </c>
      <c r="E174" s="22" t="s">
        <v>542</v>
      </c>
      <c r="F174" s="22" t="s">
        <v>136</v>
      </c>
    </row>
    <row r="175" spans="1:7">
      <c r="A175" s="3" t="s">
        <v>587</v>
      </c>
      <c r="B175" s="22" t="s">
        <v>588</v>
      </c>
      <c r="C175" s="3" t="s">
        <v>587</v>
      </c>
      <c r="D175" s="22" t="s">
        <v>297</v>
      </c>
      <c r="E175" s="22" t="s">
        <v>542</v>
      </c>
      <c r="F175" s="22" t="s">
        <v>136</v>
      </c>
    </row>
    <row r="176" spans="1:7">
      <c r="A176" s="3" t="s">
        <v>589</v>
      </c>
      <c r="B176" s="22" t="s">
        <v>590</v>
      </c>
      <c r="C176" s="3" t="s">
        <v>589</v>
      </c>
      <c r="D176" s="22" t="s">
        <v>297</v>
      </c>
      <c r="E176" s="22" t="s">
        <v>542</v>
      </c>
      <c r="F176" s="22" t="s">
        <v>136</v>
      </c>
      <c r="G176" s="23" t="s">
        <v>591</v>
      </c>
    </row>
    <row r="177" spans="1:7">
      <c r="A177" s="3" t="s">
        <v>592</v>
      </c>
      <c r="B177" s="22" t="s">
        <v>593</v>
      </c>
      <c r="C177" s="3" t="s">
        <v>592</v>
      </c>
      <c r="D177" s="22" t="s">
        <v>297</v>
      </c>
      <c r="E177" s="22" t="s">
        <v>542</v>
      </c>
      <c r="F177" s="22" t="s">
        <v>136</v>
      </c>
      <c r="G177" s="23" t="s">
        <v>594</v>
      </c>
    </row>
    <row r="178" spans="1:7">
      <c r="A178" s="3" t="s">
        <v>595</v>
      </c>
      <c r="B178" s="22" t="s">
        <v>596</v>
      </c>
      <c r="C178" s="3" t="s">
        <v>595</v>
      </c>
      <c r="D178" s="22" t="s">
        <v>297</v>
      </c>
      <c r="E178" s="22" t="s">
        <v>542</v>
      </c>
      <c r="F178" s="22" t="s">
        <v>136</v>
      </c>
      <c r="G178" s="23" t="s">
        <v>597</v>
      </c>
    </row>
    <row r="179" spans="1:7">
      <c r="A179" s="3" t="s">
        <v>598</v>
      </c>
      <c r="B179" s="22" t="s">
        <v>599</v>
      </c>
      <c r="C179" s="3" t="s">
        <v>598</v>
      </c>
      <c r="D179" s="22" t="s">
        <v>297</v>
      </c>
      <c r="E179" s="22" t="s">
        <v>542</v>
      </c>
      <c r="F179" s="22" t="s">
        <v>136</v>
      </c>
    </row>
    <row r="180" spans="1:7">
      <c r="A180" s="3" t="s">
        <v>600</v>
      </c>
      <c r="B180" s="22" t="s">
        <v>601</v>
      </c>
      <c r="C180" s="3" t="s">
        <v>600</v>
      </c>
      <c r="D180" s="22" t="s">
        <v>297</v>
      </c>
      <c r="E180" s="22" t="s">
        <v>542</v>
      </c>
      <c r="F180" s="22" t="s">
        <v>161</v>
      </c>
    </row>
    <row r="181" spans="1:7">
      <c r="A181" s="3" t="s">
        <v>602</v>
      </c>
      <c r="B181" s="22" t="s">
        <v>603</v>
      </c>
      <c r="C181" s="3" t="s">
        <v>602</v>
      </c>
      <c r="D181" s="22" t="s">
        <v>297</v>
      </c>
      <c r="E181" s="22" t="s">
        <v>542</v>
      </c>
      <c r="F181" s="22" t="s">
        <v>136</v>
      </c>
      <c r="G181" s="23" t="s">
        <v>604</v>
      </c>
    </row>
    <row r="182" spans="1:7">
      <c r="A182" s="3" t="s">
        <v>605</v>
      </c>
      <c r="B182" s="22" t="s">
        <v>606</v>
      </c>
      <c r="C182" s="3" t="s">
        <v>605</v>
      </c>
      <c r="D182" s="22" t="s">
        <v>297</v>
      </c>
      <c r="E182" s="22" t="s">
        <v>542</v>
      </c>
      <c r="F182" s="22" t="s">
        <v>136</v>
      </c>
      <c r="G182" s="23" t="s">
        <v>607</v>
      </c>
    </row>
    <row r="183" spans="1:7">
      <c r="A183" s="3" t="s">
        <v>608</v>
      </c>
      <c r="B183" s="22" t="s">
        <v>609</v>
      </c>
      <c r="C183" s="3" t="s">
        <v>608</v>
      </c>
      <c r="D183" s="22" t="s">
        <v>297</v>
      </c>
      <c r="E183" s="22" t="s">
        <v>542</v>
      </c>
      <c r="F183" s="22" t="s">
        <v>136</v>
      </c>
      <c r="G183" s="23" t="s">
        <v>610</v>
      </c>
    </row>
    <row r="184" spans="1:7">
      <c r="A184" s="3" t="s">
        <v>611</v>
      </c>
      <c r="B184" s="22" t="s">
        <v>612</v>
      </c>
      <c r="C184" s="3" t="s">
        <v>611</v>
      </c>
      <c r="D184" s="22" t="s">
        <v>297</v>
      </c>
      <c r="E184" s="22" t="s">
        <v>613</v>
      </c>
      <c r="F184" s="22" t="s">
        <v>114</v>
      </c>
    </row>
    <row r="185" spans="1:7">
      <c r="A185" s="3" t="s">
        <v>614</v>
      </c>
      <c r="B185" s="22" t="s">
        <v>615</v>
      </c>
      <c r="C185" s="3" t="s">
        <v>614</v>
      </c>
      <c r="D185" s="22" t="s">
        <v>297</v>
      </c>
      <c r="E185" s="22" t="s">
        <v>613</v>
      </c>
      <c r="F185" s="22" t="s">
        <v>136</v>
      </c>
      <c r="G185" s="23" t="s">
        <v>616</v>
      </c>
    </row>
    <row r="186" spans="1:7">
      <c r="A186" s="3" t="s">
        <v>617</v>
      </c>
      <c r="B186" s="22" t="s">
        <v>618</v>
      </c>
      <c r="C186" s="3" t="s">
        <v>617</v>
      </c>
      <c r="D186" s="22" t="s">
        <v>297</v>
      </c>
      <c r="E186" s="22" t="s">
        <v>613</v>
      </c>
      <c r="F186" s="22" t="s">
        <v>136</v>
      </c>
      <c r="G186" s="23" t="s">
        <v>619</v>
      </c>
    </row>
    <row r="187" spans="1:7">
      <c r="A187" s="3" t="s">
        <v>620</v>
      </c>
      <c r="B187" s="22" t="s">
        <v>621</v>
      </c>
      <c r="C187" s="3" t="s">
        <v>620</v>
      </c>
      <c r="D187" s="22" t="s">
        <v>297</v>
      </c>
      <c r="E187" s="22" t="s">
        <v>613</v>
      </c>
      <c r="F187" s="22" t="s">
        <v>136</v>
      </c>
      <c r="G187" s="23" t="s">
        <v>622</v>
      </c>
    </row>
    <row r="188" spans="1:7">
      <c r="A188" s="3" t="s">
        <v>623</v>
      </c>
      <c r="B188" s="22" t="s">
        <v>624</v>
      </c>
      <c r="C188" s="3" t="s">
        <v>623</v>
      </c>
      <c r="D188" s="22" t="s">
        <v>297</v>
      </c>
      <c r="E188" s="22" t="s">
        <v>613</v>
      </c>
      <c r="F188" s="22" t="s">
        <v>136</v>
      </c>
      <c r="G188" s="23" t="s">
        <v>625</v>
      </c>
    </row>
    <row r="189" spans="1:7">
      <c r="A189" s="3" t="s">
        <v>626</v>
      </c>
      <c r="B189" s="22" t="s">
        <v>627</v>
      </c>
      <c r="C189" s="3" t="s">
        <v>626</v>
      </c>
      <c r="D189" s="22" t="s">
        <v>297</v>
      </c>
      <c r="E189" s="22" t="s">
        <v>613</v>
      </c>
      <c r="F189" s="22" t="s">
        <v>136</v>
      </c>
      <c r="G189" s="23" t="s">
        <v>628</v>
      </c>
    </row>
    <row r="190" spans="1:7">
      <c r="A190" s="3" t="s">
        <v>629</v>
      </c>
      <c r="B190" s="22" t="s">
        <v>630</v>
      </c>
      <c r="C190" s="3" t="s">
        <v>629</v>
      </c>
      <c r="D190" s="22" t="s">
        <v>297</v>
      </c>
      <c r="E190" s="22" t="s">
        <v>613</v>
      </c>
      <c r="F190" s="22" t="s">
        <v>136</v>
      </c>
      <c r="G190" s="23" t="s">
        <v>631</v>
      </c>
    </row>
    <row r="191" spans="1:7">
      <c r="A191" s="3" t="s">
        <v>632</v>
      </c>
      <c r="B191" s="22" t="s">
        <v>633</v>
      </c>
      <c r="C191" s="3" t="s">
        <v>632</v>
      </c>
      <c r="D191" s="22" t="s">
        <v>297</v>
      </c>
      <c r="E191" s="22" t="s">
        <v>613</v>
      </c>
      <c r="F191" s="22" t="s">
        <v>136</v>
      </c>
      <c r="G191" s="23" t="s">
        <v>634</v>
      </c>
    </row>
    <row r="192" spans="1:7">
      <c r="A192" s="3" t="s">
        <v>635</v>
      </c>
      <c r="B192" s="22" t="s">
        <v>636</v>
      </c>
      <c r="C192" s="3" t="s">
        <v>635</v>
      </c>
      <c r="D192" s="22" t="s">
        <v>297</v>
      </c>
      <c r="E192" s="22" t="s">
        <v>613</v>
      </c>
      <c r="F192" s="22" t="s">
        <v>136</v>
      </c>
      <c r="G192" s="23" t="s">
        <v>634</v>
      </c>
    </row>
    <row r="193" spans="1:7">
      <c r="A193" s="3" t="s">
        <v>637</v>
      </c>
      <c r="B193" s="22" t="s">
        <v>638</v>
      </c>
      <c r="C193" s="3" t="s">
        <v>637</v>
      </c>
      <c r="D193" s="22" t="s">
        <v>297</v>
      </c>
      <c r="E193" s="22" t="s">
        <v>613</v>
      </c>
      <c r="F193" s="22" t="s">
        <v>136</v>
      </c>
      <c r="G193" s="23" t="s">
        <v>639</v>
      </c>
    </row>
    <row r="194" spans="1:7">
      <c r="A194" s="3" t="s">
        <v>640</v>
      </c>
      <c r="B194" s="22" t="s">
        <v>457</v>
      </c>
      <c r="C194" s="3" t="s">
        <v>640</v>
      </c>
      <c r="D194" s="22" t="s">
        <v>297</v>
      </c>
      <c r="E194" s="22" t="s">
        <v>641</v>
      </c>
      <c r="F194" s="22" t="s">
        <v>114</v>
      </c>
    </row>
    <row r="195" spans="1:7">
      <c r="A195" s="3" t="s">
        <v>642</v>
      </c>
      <c r="B195" s="22" t="s">
        <v>459</v>
      </c>
      <c r="C195" s="3" t="s">
        <v>642</v>
      </c>
      <c r="D195" s="22" t="s">
        <v>297</v>
      </c>
      <c r="E195" s="22" t="s">
        <v>641</v>
      </c>
      <c r="F195" s="22" t="s">
        <v>114</v>
      </c>
    </row>
    <row r="196" spans="1:7">
      <c r="A196" s="3" t="s">
        <v>643</v>
      </c>
      <c r="B196" s="22" t="s">
        <v>461</v>
      </c>
      <c r="C196" s="3" t="s">
        <v>643</v>
      </c>
      <c r="D196" s="22" t="s">
        <v>297</v>
      </c>
      <c r="E196" s="22" t="s">
        <v>641</v>
      </c>
      <c r="F196" s="22" t="s">
        <v>114</v>
      </c>
    </row>
    <row r="197" spans="1:7">
      <c r="A197" s="3" t="s">
        <v>644</v>
      </c>
      <c r="B197" s="22" t="s">
        <v>645</v>
      </c>
      <c r="C197" s="3" t="s">
        <v>644</v>
      </c>
      <c r="D197" s="22" t="s">
        <v>297</v>
      </c>
      <c r="E197" s="22" t="s">
        <v>645</v>
      </c>
      <c r="F197" s="22" t="s">
        <v>114</v>
      </c>
    </row>
    <row r="198" spans="1:7">
      <c r="A198" s="3" t="s">
        <v>646</v>
      </c>
      <c r="B198" s="22" t="s">
        <v>645</v>
      </c>
      <c r="C198" s="3" t="s">
        <v>646</v>
      </c>
      <c r="D198" s="22" t="s">
        <v>297</v>
      </c>
      <c r="E198" s="22" t="s">
        <v>645</v>
      </c>
      <c r="F198" s="22" t="s">
        <v>114</v>
      </c>
    </row>
    <row r="199" spans="1:7">
      <c r="A199" s="3" t="s">
        <v>647</v>
      </c>
      <c r="B199" s="22" t="s">
        <v>648</v>
      </c>
      <c r="C199" s="3" t="s">
        <v>647</v>
      </c>
      <c r="D199" s="22" t="s">
        <v>297</v>
      </c>
      <c r="E199" s="22" t="s">
        <v>645</v>
      </c>
      <c r="F199" s="22" t="s">
        <v>136</v>
      </c>
      <c r="G199" s="23" t="s">
        <v>649</v>
      </c>
    </row>
    <row r="200" spans="1:7">
      <c r="A200" s="3" t="s">
        <v>650</v>
      </c>
      <c r="B200" s="22" t="s">
        <v>651</v>
      </c>
      <c r="C200" s="3" t="s">
        <v>650</v>
      </c>
      <c r="D200" s="22" t="s">
        <v>297</v>
      </c>
      <c r="E200" s="22" t="s">
        <v>645</v>
      </c>
      <c r="F200" s="22" t="s">
        <v>136</v>
      </c>
      <c r="G200" s="23" t="s">
        <v>652</v>
      </c>
    </row>
    <row r="201" spans="1:7">
      <c r="A201" s="3" t="s">
        <v>653</v>
      </c>
      <c r="B201" s="22" t="s">
        <v>654</v>
      </c>
      <c r="C201" s="3" t="s">
        <v>653</v>
      </c>
      <c r="D201" s="22" t="s">
        <v>297</v>
      </c>
      <c r="E201" s="22" t="s">
        <v>645</v>
      </c>
      <c r="F201" s="22" t="s">
        <v>161</v>
      </c>
    </row>
    <row r="202" spans="1:7">
      <c r="A202" s="3" t="s">
        <v>655</v>
      </c>
      <c r="B202" s="22" t="s">
        <v>656</v>
      </c>
      <c r="C202" s="3" t="s">
        <v>655</v>
      </c>
      <c r="D202" s="22" t="s">
        <v>297</v>
      </c>
      <c r="E202" s="22" t="s">
        <v>645</v>
      </c>
      <c r="F202" s="22" t="s">
        <v>136</v>
      </c>
      <c r="G202" s="23" t="s">
        <v>657</v>
      </c>
    </row>
    <row r="203" spans="1:7">
      <c r="A203" s="3" t="s">
        <v>658</v>
      </c>
      <c r="B203" s="22" t="s">
        <v>659</v>
      </c>
      <c r="C203" s="3" t="s">
        <v>658</v>
      </c>
      <c r="D203" s="22" t="s">
        <v>297</v>
      </c>
      <c r="E203" s="22" t="s">
        <v>659</v>
      </c>
      <c r="F203" s="22" t="s">
        <v>114</v>
      </c>
    </row>
    <row r="204" spans="1:7">
      <c r="A204" s="3" t="s">
        <v>660</v>
      </c>
      <c r="B204" s="22" t="s">
        <v>661</v>
      </c>
      <c r="C204" s="3" t="s">
        <v>660</v>
      </c>
      <c r="D204" s="22" t="s">
        <v>297</v>
      </c>
      <c r="E204" s="22" t="s">
        <v>659</v>
      </c>
      <c r="F204" s="22" t="s">
        <v>136</v>
      </c>
      <c r="G204" s="23" t="s">
        <v>662</v>
      </c>
    </row>
    <row r="205" spans="1:7">
      <c r="A205" s="3" t="s">
        <v>663</v>
      </c>
      <c r="B205" s="22" t="s">
        <v>664</v>
      </c>
      <c r="C205" s="3" t="s">
        <v>663</v>
      </c>
      <c r="D205" s="22" t="s">
        <v>297</v>
      </c>
      <c r="E205" s="22" t="s">
        <v>659</v>
      </c>
      <c r="F205" s="22" t="s">
        <v>665</v>
      </c>
      <c r="G205" s="23" t="s">
        <v>666</v>
      </c>
    </row>
    <row r="206" spans="1:7">
      <c r="A206" s="3" t="s">
        <v>667</v>
      </c>
      <c r="B206" s="22" t="s">
        <v>668</v>
      </c>
      <c r="C206" s="3" t="s">
        <v>667</v>
      </c>
      <c r="D206" s="22" t="s">
        <v>297</v>
      </c>
      <c r="E206" s="22" t="s">
        <v>659</v>
      </c>
      <c r="F206" s="22" t="s">
        <v>136</v>
      </c>
      <c r="G206" s="23" t="s">
        <v>669</v>
      </c>
    </row>
    <row r="207" spans="1:7">
      <c r="A207" s="3" t="s">
        <v>670</v>
      </c>
      <c r="B207" s="22" t="s">
        <v>671</v>
      </c>
      <c r="C207" s="3" t="s">
        <v>670</v>
      </c>
      <c r="D207" s="22" t="s">
        <v>297</v>
      </c>
      <c r="E207" s="22" t="s">
        <v>659</v>
      </c>
      <c r="F207" s="22" t="s">
        <v>136</v>
      </c>
      <c r="G207" s="23" t="s">
        <v>672</v>
      </c>
    </row>
    <row r="208" spans="1:7">
      <c r="A208" s="3" t="s">
        <v>673</v>
      </c>
      <c r="B208" s="22" t="s">
        <v>674</v>
      </c>
      <c r="C208" s="3" t="s">
        <v>673</v>
      </c>
      <c r="D208" s="22" t="s">
        <v>297</v>
      </c>
      <c r="E208" s="22" t="s">
        <v>674</v>
      </c>
      <c r="F208" s="22" t="s">
        <v>114</v>
      </c>
    </row>
    <row r="209" spans="1:7">
      <c r="A209" s="3" t="s">
        <v>675</v>
      </c>
      <c r="B209" s="22" t="s">
        <v>676</v>
      </c>
      <c r="C209" s="3" t="s">
        <v>675</v>
      </c>
      <c r="D209" s="22" t="s">
        <v>297</v>
      </c>
      <c r="E209" s="22" t="s">
        <v>674</v>
      </c>
      <c r="F209" s="22" t="s">
        <v>129</v>
      </c>
      <c r="G209" s="23" t="s">
        <v>677</v>
      </c>
    </row>
    <row r="210" spans="1:7">
      <c r="A210" s="3" t="s">
        <v>678</v>
      </c>
      <c r="B210" s="22" t="s">
        <v>679</v>
      </c>
      <c r="C210" s="3" t="s">
        <v>678</v>
      </c>
      <c r="D210" s="22" t="s">
        <v>297</v>
      </c>
      <c r="E210" s="22" t="s">
        <v>674</v>
      </c>
      <c r="F210" s="22" t="s">
        <v>136</v>
      </c>
      <c r="G210" s="23" t="s">
        <v>680</v>
      </c>
    </row>
    <row r="211" spans="1:7">
      <c r="A211" s="3" t="s">
        <v>681</v>
      </c>
      <c r="B211" s="22" t="s">
        <v>682</v>
      </c>
      <c r="C211" s="3" t="s">
        <v>681</v>
      </c>
      <c r="D211" s="22" t="s">
        <v>297</v>
      </c>
      <c r="E211" s="22" t="s">
        <v>683</v>
      </c>
      <c r="F211" s="22" t="s">
        <v>129</v>
      </c>
      <c r="G211" s="23" t="s">
        <v>684</v>
      </c>
    </row>
    <row r="212" spans="1:7">
      <c r="A212" s="3" t="s">
        <v>685</v>
      </c>
      <c r="B212" s="22" t="s">
        <v>686</v>
      </c>
      <c r="C212" s="3" t="s">
        <v>685</v>
      </c>
      <c r="D212" s="22" t="s">
        <v>297</v>
      </c>
      <c r="E212" s="22" t="s">
        <v>683</v>
      </c>
      <c r="F212" s="22" t="s">
        <v>136</v>
      </c>
      <c r="G212" s="23" t="s">
        <v>687</v>
      </c>
    </row>
    <row r="213" spans="1:7">
      <c r="A213" s="3" t="s">
        <v>688</v>
      </c>
      <c r="B213" s="22" t="s">
        <v>689</v>
      </c>
      <c r="C213" s="3" t="s">
        <v>688</v>
      </c>
      <c r="D213" s="22" t="s">
        <v>297</v>
      </c>
      <c r="E213" s="22" t="s">
        <v>674</v>
      </c>
      <c r="F213" s="22" t="s">
        <v>136</v>
      </c>
      <c r="G213" s="23" t="s">
        <v>690</v>
      </c>
    </row>
    <row r="214" spans="1:7">
      <c r="A214" s="3" t="s">
        <v>691</v>
      </c>
      <c r="B214" s="22" t="s">
        <v>692</v>
      </c>
      <c r="C214" s="3" t="s">
        <v>691</v>
      </c>
      <c r="D214" s="22" t="s">
        <v>297</v>
      </c>
      <c r="E214" s="22" t="s">
        <v>683</v>
      </c>
      <c r="F214" s="22" t="s">
        <v>136</v>
      </c>
      <c r="G214" s="23" t="s">
        <v>693</v>
      </c>
    </row>
    <row r="215" spans="1:7">
      <c r="A215" s="3" t="s">
        <v>694</v>
      </c>
      <c r="B215" s="22" t="s">
        <v>695</v>
      </c>
      <c r="C215" s="3" t="s">
        <v>694</v>
      </c>
      <c r="D215" s="22" t="s">
        <v>297</v>
      </c>
      <c r="E215" s="22" t="s">
        <v>674</v>
      </c>
      <c r="F215" s="22" t="s">
        <v>696</v>
      </c>
      <c r="G215" s="23" t="s">
        <v>697</v>
      </c>
    </row>
    <row r="216" spans="1:7">
      <c r="A216" s="3" t="s">
        <v>698</v>
      </c>
      <c r="B216" s="22" t="s">
        <v>699</v>
      </c>
      <c r="C216" s="3" t="s">
        <v>698</v>
      </c>
      <c r="D216" s="22" t="s">
        <v>297</v>
      </c>
      <c r="E216" s="22" t="s">
        <v>674</v>
      </c>
      <c r="F216" s="22" t="s">
        <v>696</v>
      </c>
    </row>
    <row r="217" spans="1:7">
      <c r="A217" s="3" t="s">
        <v>700</v>
      </c>
      <c r="B217" s="22" t="s">
        <v>683</v>
      </c>
      <c r="C217" s="3" t="s">
        <v>700</v>
      </c>
      <c r="D217" s="22" t="s">
        <v>297</v>
      </c>
      <c r="E217" s="22" t="s">
        <v>683</v>
      </c>
      <c r="F217" s="22" t="s">
        <v>114</v>
      </c>
    </row>
    <row r="218" spans="1:7">
      <c r="A218" s="3" t="s">
        <v>701</v>
      </c>
      <c r="B218" s="22" t="s">
        <v>702</v>
      </c>
      <c r="C218" s="3" t="s">
        <v>701</v>
      </c>
      <c r="D218" s="22" t="s">
        <v>297</v>
      </c>
      <c r="E218" s="22" t="s">
        <v>645</v>
      </c>
      <c r="F218" s="22" t="s">
        <v>136</v>
      </c>
      <c r="G218" s="23" t="s">
        <v>703</v>
      </c>
    </row>
    <row r="219" spans="1:7">
      <c r="A219" s="3" t="s">
        <v>704</v>
      </c>
      <c r="B219" s="22" t="s">
        <v>705</v>
      </c>
      <c r="C219" s="3" t="s">
        <v>704</v>
      </c>
      <c r="D219" s="22" t="s">
        <v>297</v>
      </c>
      <c r="E219" s="22" t="s">
        <v>641</v>
      </c>
      <c r="F219" s="22" t="s">
        <v>161</v>
      </c>
    </row>
    <row r="220" spans="1:7">
      <c r="A220" s="3" t="s">
        <v>706</v>
      </c>
      <c r="B220" s="22" t="s">
        <v>707</v>
      </c>
      <c r="C220" s="3" t="s">
        <v>706</v>
      </c>
      <c r="D220" s="22" t="s">
        <v>297</v>
      </c>
      <c r="E220" s="22" t="s">
        <v>641</v>
      </c>
      <c r="F220" s="22" t="s">
        <v>161</v>
      </c>
    </row>
    <row r="221" spans="1:7">
      <c r="A221" s="3" t="s">
        <v>708</v>
      </c>
      <c r="B221" s="22" t="s">
        <v>709</v>
      </c>
      <c r="C221" s="3" t="s">
        <v>708</v>
      </c>
      <c r="D221" s="22" t="s">
        <v>297</v>
      </c>
      <c r="E221" s="22" t="s">
        <v>641</v>
      </c>
      <c r="F221" s="22" t="s">
        <v>161</v>
      </c>
    </row>
    <row r="222" spans="1:7">
      <c r="A222" s="3" t="s">
        <v>710</v>
      </c>
      <c r="B222" s="22" t="s">
        <v>711</v>
      </c>
      <c r="C222" s="3" t="s">
        <v>710</v>
      </c>
      <c r="D222" s="22" t="s">
        <v>297</v>
      </c>
      <c r="E222" s="22" t="s">
        <v>683</v>
      </c>
      <c r="F222" s="22" t="s">
        <v>136</v>
      </c>
      <c r="G222" s="23" t="s">
        <v>712</v>
      </c>
    </row>
    <row r="223" spans="1:7">
      <c r="A223" s="3" t="s">
        <v>713</v>
      </c>
      <c r="B223" s="22" t="s">
        <v>714</v>
      </c>
      <c r="C223" s="3" t="s">
        <v>713</v>
      </c>
      <c r="D223" s="22" t="s">
        <v>297</v>
      </c>
      <c r="E223" s="22" t="s">
        <v>683</v>
      </c>
      <c r="F223" s="22" t="s">
        <v>136</v>
      </c>
      <c r="G223" s="23" t="s">
        <v>715</v>
      </c>
    </row>
    <row r="224" spans="1:7">
      <c r="A224" s="3" t="s">
        <v>716</v>
      </c>
      <c r="B224" s="22" t="s">
        <v>717</v>
      </c>
      <c r="C224" s="3" t="s">
        <v>716</v>
      </c>
      <c r="D224" s="22" t="s">
        <v>297</v>
      </c>
      <c r="E224" s="22" t="s">
        <v>683</v>
      </c>
      <c r="F224" s="22" t="s">
        <v>136</v>
      </c>
      <c r="G224" s="23" t="s">
        <v>718</v>
      </c>
    </row>
    <row r="225" spans="1:7">
      <c r="A225" s="3" t="s">
        <v>719</v>
      </c>
      <c r="B225" s="22" t="s">
        <v>720</v>
      </c>
      <c r="C225" s="3" t="s">
        <v>719</v>
      </c>
      <c r="D225" s="22" t="s">
        <v>297</v>
      </c>
      <c r="E225" s="22" t="s">
        <v>645</v>
      </c>
      <c r="F225" s="22" t="s">
        <v>136</v>
      </c>
      <c r="G225" s="23" t="s">
        <v>721</v>
      </c>
    </row>
    <row r="226" spans="1:7">
      <c r="A226" s="3" t="s">
        <v>722</v>
      </c>
      <c r="B226" s="22" t="s">
        <v>723</v>
      </c>
      <c r="C226" s="3" t="s">
        <v>722</v>
      </c>
      <c r="D226" s="22" t="s">
        <v>297</v>
      </c>
      <c r="E226" s="22" t="s">
        <v>683</v>
      </c>
      <c r="F226" s="22" t="s">
        <v>136</v>
      </c>
      <c r="G226" s="23" t="s">
        <v>724</v>
      </c>
    </row>
    <row r="227" spans="1:7">
      <c r="A227" s="3" t="s">
        <v>725</v>
      </c>
      <c r="B227" s="22" t="s">
        <v>726</v>
      </c>
      <c r="C227" s="3" t="s">
        <v>725</v>
      </c>
      <c r="D227" s="22" t="s">
        <v>297</v>
      </c>
      <c r="E227" s="22" t="s">
        <v>641</v>
      </c>
      <c r="F227" s="22" t="s">
        <v>114</v>
      </c>
    </row>
    <row r="228" spans="1:7">
      <c r="A228" s="3" t="s">
        <v>727</v>
      </c>
      <c r="B228" s="22" t="s">
        <v>728</v>
      </c>
      <c r="C228" s="3" t="s">
        <v>727</v>
      </c>
      <c r="D228" s="22" t="s">
        <v>297</v>
      </c>
      <c r="E228" s="22" t="s">
        <v>674</v>
      </c>
      <c r="F228" s="22" t="s">
        <v>136</v>
      </c>
    </row>
    <row r="229" spans="1:7">
      <c r="A229" s="3" t="s">
        <v>729</v>
      </c>
      <c r="B229" s="22" t="s">
        <v>730</v>
      </c>
      <c r="C229" s="3" t="s">
        <v>729</v>
      </c>
      <c r="D229" s="22" t="s">
        <v>297</v>
      </c>
      <c r="E229" s="22" t="s">
        <v>674</v>
      </c>
      <c r="F229" s="22" t="s">
        <v>136</v>
      </c>
    </row>
    <row r="230" spans="1:7">
      <c r="A230" s="3" t="s">
        <v>731</v>
      </c>
      <c r="B230" s="22" t="s">
        <v>732</v>
      </c>
      <c r="C230" s="3" t="s">
        <v>731</v>
      </c>
      <c r="D230" s="22" t="s">
        <v>297</v>
      </c>
      <c r="E230" s="22" t="s">
        <v>683</v>
      </c>
      <c r="F230" s="22" t="s">
        <v>161</v>
      </c>
    </row>
    <row r="231" spans="1:7">
      <c r="A231" s="3" t="s">
        <v>733</v>
      </c>
      <c r="B231" s="22" t="s">
        <v>734</v>
      </c>
      <c r="C231" s="3" t="s">
        <v>733</v>
      </c>
      <c r="D231" s="22" t="s">
        <v>297</v>
      </c>
      <c r="E231" s="22" t="s">
        <v>683</v>
      </c>
      <c r="F231" s="22" t="s">
        <v>161</v>
      </c>
    </row>
    <row r="232" spans="1:7">
      <c r="A232" s="3" t="s">
        <v>735</v>
      </c>
      <c r="B232" s="22" t="s">
        <v>736</v>
      </c>
      <c r="C232" s="3" t="s">
        <v>735</v>
      </c>
      <c r="D232" s="22" t="s">
        <v>297</v>
      </c>
      <c r="E232" s="22" t="s">
        <v>683</v>
      </c>
      <c r="F232" s="22" t="s">
        <v>161</v>
      </c>
    </row>
    <row r="233" spans="1:7">
      <c r="A233" s="3" t="s">
        <v>737</v>
      </c>
      <c r="B233" s="22" t="s">
        <v>738</v>
      </c>
      <c r="C233" s="3" t="s">
        <v>737</v>
      </c>
      <c r="D233" s="22" t="s">
        <v>297</v>
      </c>
      <c r="E233" s="22" t="s">
        <v>674</v>
      </c>
      <c r="F233" s="22" t="s">
        <v>136</v>
      </c>
      <c r="G233" s="23" t="s">
        <v>739</v>
      </c>
    </row>
    <row r="234" spans="1:7">
      <c r="A234" s="3" t="s">
        <v>740</v>
      </c>
      <c r="B234" s="22" t="s">
        <v>741</v>
      </c>
      <c r="C234" s="3" t="s">
        <v>740</v>
      </c>
      <c r="D234" s="22" t="s">
        <v>297</v>
      </c>
      <c r="E234" s="22" t="s">
        <v>641</v>
      </c>
      <c r="F234" s="22" t="s">
        <v>161</v>
      </c>
    </row>
    <row r="235" spans="1:7">
      <c r="A235" s="3" t="s">
        <v>742</v>
      </c>
      <c r="B235" s="22" t="s">
        <v>294</v>
      </c>
      <c r="C235" s="3" t="s">
        <v>742</v>
      </c>
      <c r="D235" s="22" t="s">
        <v>297</v>
      </c>
      <c r="E235" s="22" t="s">
        <v>641</v>
      </c>
      <c r="F235" s="22" t="s">
        <v>114</v>
      </c>
    </row>
    <row r="236" spans="1:7">
      <c r="A236" s="3" t="s">
        <v>743</v>
      </c>
      <c r="B236" s="22" t="s">
        <v>744</v>
      </c>
      <c r="C236" s="3" t="s">
        <v>743</v>
      </c>
      <c r="D236" s="22" t="s">
        <v>745</v>
      </c>
      <c r="E236" s="22" t="s">
        <v>744</v>
      </c>
      <c r="F236" s="22" t="s">
        <v>114</v>
      </c>
    </row>
    <row r="237" spans="1:7">
      <c r="A237" s="3" t="s">
        <v>746</v>
      </c>
      <c r="B237" s="22" t="s">
        <v>747</v>
      </c>
      <c r="C237" s="3" t="s">
        <v>746</v>
      </c>
      <c r="D237" s="22" t="s">
        <v>745</v>
      </c>
      <c r="E237" s="22" t="s">
        <v>747</v>
      </c>
      <c r="F237" s="22" t="s">
        <v>114</v>
      </c>
    </row>
    <row r="238" spans="1:7">
      <c r="A238" s="3" t="s">
        <v>748</v>
      </c>
      <c r="B238" s="22" t="s">
        <v>749</v>
      </c>
      <c r="C238" s="3" t="s">
        <v>748</v>
      </c>
      <c r="D238" s="22" t="s">
        <v>745</v>
      </c>
      <c r="E238" s="22" t="s">
        <v>747</v>
      </c>
      <c r="F238" s="22" t="s">
        <v>114</v>
      </c>
    </row>
    <row r="239" spans="1:7">
      <c r="A239" s="3" t="s">
        <v>750</v>
      </c>
      <c r="B239" s="22" t="s">
        <v>751</v>
      </c>
      <c r="C239" s="3" t="s">
        <v>750</v>
      </c>
      <c r="D239" s="22" t="s">
        <v>113</v>
      </c>
      <c r="E239" s="22" t="s">
        <v>242</v>
      </c>
      <c r="F239" s="22" t="s">
        <v>129</v>
      </c>
      <c r="G239" s="23" t="s">
        <v>752</v>
      </c>
    </row>
    <row r="240" spans="1:7">
      <c r="A240" s="3" t="s">
        <v>753</v>
      </c>
      <c r="B240" s="22" t="s">
        <v>754</v>
      </c>
      <c r="C240" s="3" t="s">
        <v>753</v>
      </c>
      <c r="D240" s="22" t="s">
        <v>745</v>
      </c>
      <c r="E240" s="22" t="s">
        <v>747</v>
      </c>
      <c r="F240" s="22" t="s">
        <v>129</v>
      </c>
      <c r="G240" s="23" t="s">
        <v>755</v>
      </c>
    </row>
    <row r="241" spans="1:7">
      <c r="A241" s="3" t="s">
        <v>756</v>
      </c>
      <c r="B241" s="22" t="s">
        <v>757</v>
      </c>
      <c r="C241" s="3" t="s">
        <v>756</v>
      </c>
      <c r="D241" s="22" t="s">
        <v>745</v>
      </c>
      <c r="E241" s="22" t="s">
        <v>747</v>
      </c>
      <c r="F241" s="22" t="s">
        <v>129</v>
      </c>
      <c r="G241" s="23" t="s">
        <v>758</v>
      </c>
    </row>
    <row r="242" spans="1:7">
      <c r="A242" s="3" t="s">
        <v>759</v>
      </c>
      <c r="B242" s="22" t="s">
        <v>760</v>
      </c>
      <c r="C242" s="3" t="s">
        <v>759</v>
      </c>
      <c r="D242" s="22" t="s">
        <v>113</v>
      </c>
      <c r="E242" s="22" t="s">
        <v>242</v>
      </c>
      <c r="F242" s="22" t="s">
        <v>161</v>
      </c>
    </row>
    <row r="243" spans="1:7">
      <c r="A243" s="3" t="s">
        <v>761</v>
      </c>
      <c r="B243" s="22" t="s">
        <v>762</v>
      </c>
      <c r="C243" s="3" t="s">
        <v>761</v>
      </c>
      <c r="D243" s="22" t="s">
        <v>745</v>
      </c>
      <c r="E243" s="22" t="s">
        <v>747</v>
      </c>
      <c r="F243" s="22" t="s">
        <v>129</v>
      </c>
      <c r="G243" s="23" t="s">
        <v>763</v>
      </c>
    </row>
    <row r="244" spans="1:7">
      <c r="A244" s="3" t="s">
        <v>764</v>
      </c>
      <c r="B244" s="22" t="s">
        <v>765</v>
      </c>
      <c r="C244" s="3" t="s">
        <v>764</v>
      </c>
      <c r="D244" s="22" t="s">
        <v>745</v>
      </c>
      <c r="E244" s="22" t="s">
        <v>747</v>
      </c>
      <c r="F244" s="22" t="s">
        <v>129</v>
      </c>
      <c r="G244" s="23" t="s">
        <v>766</v>
      </c>
    </row>
    <row r="245" spans="1:7">
      <c r="A245" s="3" t="s">
        <v>767</v>
      </c>
      <c r="B245" s="22" t="s">
        <v>768</v>
      </c>
      <c r="C245" s="3" t="s">
        <v>767</v>
      </c>
      <c r="D245" s="22" t="s">
        <v>745</v>
      </c>
      <c r="E245" s="22" t="s">
        <v>747</v>
      </c>
      <c r="F245" s="22" t="s">
        <v>129</v>
      </c>
      <c r="G245" s="23" t="s">
        <v>769</v>
      </c>
    </row>
    <row r="246" spans="1:7">
      <c r="A246" s="3" t="s">
        <v>770</v>
      </c>
      <c r="B246" s="22" t="s">
        <v>771</v>
      </c>
      <c r="C246" s="3" t="s">
        <v>770</v>
      </c>
      <c r="D246" s="22" t="s">
        <v>745</v>
      </c>
      <c r="E246" s="22" t="s">
        <v>747</v>
      </c>
      <c r="F246" s="22" t="s">
        <v>129</v>
      </c>
      <c r="G246" s="23" t="s">
        <v>772</v>
      </c>
    </row>
    <row r="247" spans="1:7">
      <c r="A247" s="3" t="s">
        <v>773</v>
      </c>
      <c r="B247" s="22" t="s">
        <v>774</v>
      </c>
      <c r="C247" s="3" t="s">
        <v>773</v>
      </c>
      <c r="D247" s="22" t="s">
        <v>745</v>
      </c>
      <c r="E247" s="22" t="s">
        <v>747</v>
      </c>
      <c r="F247" s="22" t="s">
        <v>136</v>
      </c>
    </row>
    <row r="248" spans="1:7">
      <c r="A248" s="3" t="s">
        <v>775</v>
      </c>
      <c r="B248" s="22" t="s">
        <v>776</v>
      </c>
      <c r="C248" s="3" t="s">
        <v>775</v>
      </c>
      <c r="D248" s="22" t="s">
        <v>745</v>
      </c>
      <c r="E248" s="22" t="s">
        <v>747</v>
      </c>
      <c r="F248" s="22" t="s">
        <v>129</v>
      </c>
      <c r="G248" s="23" t="s">
        <v>777</v>
      </c>
    </row>
    <row r="249" spans="1:7">
      <c r="A249" s="3" t="s">
        <v>778</v>
      </c>
      <c r="B249" s="22" t="s">
        <v>779</v>
      </c>
      <c r="C249" s="3" t="s">
        <v>778</v>
      </c>
      <c r="D249" s="22" t="s">
        <v>745</v>
      </c>
      <c r="E249" s="22" t="s">
        <v>747</v>
      </c>
      <c r="F249" s="22" t="s">
        <v>161</v>
      </c>
    </row>
    <row r="250" spans="1:7">
      <c r="A250" s="3" t="s">
        <v>780</v>
      </c>
      <c r="B250" s="22" t="s">
        <v>781</v>
      </c>
      <c r="C250" s="3" t="s">
        <v>780</v>
      </c>
      <c r="D250" s="22" t="s">
        <v>745</v>
      </c>
      <c r="E250" s="22" t="s">
        <v>747</v>
      </c>
      <c r="F250" s="22" t="s">
        <v>129</v>
      </c>
      <c r="G250" s="23" t="s">
        <v>782</v>
      </c>
    </row>
    <row r="251" spans="1:7">
      <c r="A251" s="3" t="s">
        <v>783</v>
      </c>
      <c r="B251" s="22" t="s">
        <v>784</v>
      </c>
      <c r="C251" s="3" t="s">
        <v>783</v>
      </c>
      <c r="D251" s="22" t="s">
        <v>745</v>
      </c>
      <c r="E251" s="22" t="s">
        <v>747</v>
      </c>
      <c r="F251" s="22" t="s">
        <v>136</v>
      </c>
      <c r="G251" s="23" t="s">
        <v>785</v>
      </c>
    </row>
    <row r="252" spans="1:7">
      <c r="A252" s="3" t="s">
        <v>786</v>
      </c>
      <c r="B252" s="22" t="s">
        <v>787</v>
      </c>
      <c r="C252" s="3" t="s">
        <v>786</v>
      </c>
      <c r="D252" s="22" t="s">
        <v>745</v>
      </c>
      <c r="E252" s="22" t="s">
        <v>747</v>
      </c>
      <c r="F252" s="22" t="s">
        <v>136</v>
      </c>
      <c r="G252" s="23" t="s">
        <v>788</v>
      </c>
    </row>
    <row r="253" spans="1:7">
      <c r="A253" s="3" t="s">
        <v>789</v>
      </c>
      <c r="B253" s="22" t="s">
        <v>790</v>
      </c>
      <c r="C253" s="3" t="s">
        <v>789</v>
      </c>
      <c r="D253" s="22" t="s">
        <v>745</v>
      </c>
      <c r="E253" s="22" t="s">
        <v>747</v>
      </c>
      <c r="F253" s="22" t="s">
        <v>136</v>
      </c>
      <c r="G253" s="23" t="s">
        <v>791</v>
      </c>
    </row>
    <row r="254" spans="1:7">
      <c r="A254" s="3" t="s">
        <v>792</v>
      </c>
      <c r="B254" s="22" t="s">
        <v>793</v>
      </c>
      <c r="C254" s="3" t="s">
        <v>792</v>
      </c>
      <c r="D254" s="22" t="s">
        <v>745</v>
      </c>
      <c r="E254" s="22" t="s">
        <v>747</v>
      </c>
      <c r="F254" s="22" t="s">
        <v>129</v>
      </c>
      <c r="G254" s="23" t="s">
        <v>794</v>
      </c>
    </row>
    <row r="255" spans="1:7">
      <c r="A255" s="3" t="s">
        <v>795</v>
      </c>
      <c r="B255" s="22" t="s">
        <v>796</v>
      </c>
      <c r="C255" s="3" t="s">
        <v>795</v>
      </c>
      <c r="D255" s="22" t="s">
        <v>745</v>
      </c>
      <c r="E255" s="22" t="s">
        <v>747</v>
      </c>
      <c r="F255" s="22" t="s">
        <v>136</v>
      </c>
      <c r="G255" s="23" t="s">
        <v>797</v>
      </c>
    </row>
    <row r="256" spans="1:7">
      <c r="A256" s="3" t="s">
        <v>798</v>
      </c>
      <c r="B256" s="22" t="s">
        <v>799</v>
      </c>
      <c r="C256" s="3" t="s">
        <v>798</v>
      </c>
      <c r="D256" s="22" t="s">
        <v>745</v>
      </c>
      <c r="E256" s="22" t="s">
        <v>747</v>
      </c>
      <c r="F256" s="22" t="s">
        <v>129</v>
      </c>
      <c r="G256" s="23" t="s">
        <v>800</v>
      </c>
    </row>
    <row r="257" spans="1:7">
      <c r="A257" s="3" t="s">
        <v>801</v>
      </c>
      <c r="B257" s="22" t="s">
        <v>802</v>
      </c>
      <c r="C257" s="3" t="s">
        <v>801</v>
      </c>
      <c r="D257" s="22" t="s">
        <v>745</v>
      </c>
      <c r="E257" s="22" t="s">
        <v>747</v>
      </c>
      <c r="F257" s="22" t="s">
        <v>129</v>
      </c>
      <c r="G257" s="23" t="s">
        <v>803</v>
      </c>
    </row>
    <row r="258" spans="1:7">
      <c r="A258" s="3" t="s">
        <v>804</v>
      </c>
      <c r="B258" s="22" t="s">
        <v>805</v>
      </c>
      <c r="C258" s="3" t="s">
        <v>804</v>
      </c>
      <c r="D258" s="22" t="s">
        <v>745</v>
      </c>
      <c r="E258" s="22" t="s">
        <v>747</v>
      </c>
      <c r="F258" s="22" t="s">
        <v>114</v>
      </c>
    </row>
    <row r="259" spans="1:7">
      <c r="A259" s="3" t="s">
        <v>806</v>
      </c>
      <c r="B259" s="22" t="s">
        <v>807</v>
      </c>
      <c r="C259" s="3" t="s">
        <v>806</v>
      </c>
      <c r="D259" s="22" t="s">
        <v>745</v>
      </c>
      <c r="E259" s="22" t="s">
        <v>747</v>
      </c>
      <c r="F259" s="22" t="s">
        <v>129</v>
      </c>
      <c r="G259" s="23" t="s">
        <v>808</v>
      </c>
    </row>
    <row r="260" spans="1:7">
      <c r="A260" s="3" t="s">
        <v>809</v>
      </c>
      <c r="B260" s="22" t="s">
        <v>810</v>
      </c>
      <c r="C260" s="3" t="s">
        <v>809</v>
      </c>
      <c r="D260" s="22" t="s">
        <v>745</v>
      </c>
      <c r="E260" s="22" t="s">
        <v>747</v>
      </c>
      <c r="F260" s="22" t="s">
        <v>129</v>
      </c>
      <c r="G260" s="23" t="s">
        <v>811</v>
      </c>
    </row>
    <row r="261" spans="1:7">
      <c r="A261" s="3" t="s">
        <v>812</v>
      </c>
      <c r="B261" s="22" t="s">
        <v>813</v>
      </c>
      <c r="C261" s="3" t="s">
        <v>812</v>
      </c>
      <c r="D261" s="22" t="s">
        <v>745</v>
      </c>
      <c r="E261" s="22" t="s">
        <v>747</v>
      </c>
      <c r="F261" s="22" t="s">
        <v>129</v>
      </c>
      <c r="G261" s="23" t="s">
        <v>814</v>
      </c>
    </row>
    <row r="262" spans="1:7">
      <c r="A262" s="3" t="s">
        <v>815</v>
      </c>
      <c r="B262" s="22" t="s">
        <v>816</v>
      </c>
      <c r="C262" s="3" t="s">
        <v>815</v>
      </c>
      <c r="D262" s="22" t="s">
        <v>745</v>
      </c>
      <c r="E262" s="22" t="s">
        <v>747</v>
      </c>
      <c r="F262" s="22" t="s">
        <v>136</v>
      </c>
      <c r="G262" s="23" t="s">
        <v>817</v>
      </c>
    </row>
    <row r="263" spans="1:7">
      <c r="A263" s="3" t="s">
        <v>818</v>
      </c>
      <c r="B263" s="22" t="s">
        <v>819</v>
      </c>
      <c r="C263" s="3" t="s">
        <v>818</v>
      </c>
      <c r="D263" s="22" t="s">
        <v>745</v>
      </c>
      <c r="E263" s="22" t="s">
        <v>747</v>
      </c>
      <c r="F263" s="22" t="s">
        <v>129</v>
      </c>
      <c r="G263" s="23" t="s">
        <v>820</v>
      </c>
    </row>
    <row r="264" spans="1:7">
      <c r="A264" s="3" t="s">
        <v>821</v>
      </c>
      <c r="B264" s="22" t="s">
        <v>822</v>
      </c>
      <c r="C264" s="3" t="s">
        <v>821</v>
      </c>
      <c r="D264" s="22" t="s">
        <v>745</v>
      </c>
      <c r="E264" s="22" t="s">
        <v>747</v>
      </c>
      <c r="F264" s="22" t="s">
        <v>129</v>
      </c>
      <c r="G264" s="23" t="s">
        <v>823</v>
      </c>
    </row>
    <row r="265" spans="1:7">
      <c r="A265" s="3" t="s">
        <v>824</v>
      </c>
      <c r="B265" s="22" t="s">
        <v>825</v>
      </c>
      <c r="C265" s="3" t="s">
        <v>824</v>
      </c>
      <c r="D265" s="22" t="s">
        <v>745</v>
      </c>
      <c r="E265" s="22" t="s">
        <v>747</v>
      </c>
      <c r="F265" s="22" t="s">
        <v>129</v>
      </c>
      <c r="G265" s="23" t="s">
        <v>826</v>
      </c>
    </row>
    <row r="266" spans="1:7">
      <c r="A266" s="3" t="s">
        <v>827</v>
      </c>
      <c r="B266" s="22" t="s">
        <v>828</v>
      </c>
      <c r="C266" s="3" t="s">
        <v>827</v>
      </c>
      <c r="D266" s="22" t="s">
        <v>745</v>
      </c>
      <c r="E266" s="22" t="s">
        <v>747</v>
      </c>
      <c r="F266" s="22" t="s">
        <v>129</v>
      </c>
      <c r="G266" s="23" t="s">
        <v>829</v>
      </c>
    </row>
    <row r="267" spans="1:7">
      <c r="A267" s="3" t="s">
        <v>830</v>
      </c>
      <c r="B267" s="22" t="s">
        <v>831</v>
      </c>
      <c r="C267" s="3" t="s">
        <v>830</v>
      </c>
      <c r="D267" s="22" t="s">
        <v>745</v>
      </c>
      <c r="E267" s="22" t="s">
        <v>747</v>
      </c>
      <c r="F267" s="22" t="s">
        <v>129</v>
      </c>
      <c r="G267" s="23" t="s">
        <v>832</v>
      </c>
    </row>
    <row r="268" spans="1:7">
      <c r="A268" s="3" t="s">
        <v>833</v>
      </c>
      <c r="B268" s="22" t="s">
        <v>457</v>
      </c>
      <c r="C268" s="3" t="s">
        <v>833</v>
      </c>
      <c r="D268" s="22" t="s">
        <v>745</v>
      </c>
      <c r="E268" s="22" t="s">
        <v>747</v>
      </c>
      <c r="F268" s="22" t="s">
        <v>114</v>
      </c>
    </row>
    <row r="269" spans="1:7">
      <c r="A269" s="3" t="s">
        <v>834</v>
      </c>
      <c r="B269" s="22" t="s">
        <v>294</v>
      </c>
      <c r="C269" s="3" t="s">
        <v>834</v>
      </c>
      <c r="D269" s="22" t="s">
        <v>745</v>
      </c>
      <c r="E269" s="22" t="s">
        <v>747</v>
      </c>
      <c r="F269" s="22" t="s">
        <v>114</v>
      </c>
    </row>
    <row r="270" spans="1:7">
      <c r="A270" s="3" t="s">
        <v>835</v>
      </c>
      <c r="B270" s="22" t="s">
        <v>836</v>
      </c>
      <c r="C270" s="3" t="s">
        <v>835</v>
      </c>
      <c r="D270" s="22" t="s">
        <v>745</v>
      </c>
      <c r="E270" s="22" t="s">
        <v>836</v>
      </c>
      <c r="F270" s="22" t="s">
        <v>114</v>
      </c>
    </row>
    <row r="271" spans="1:7">
      <c r="A271" s="3" t="s">
        <v>837</v>
      </c>
      <c r="B271" s="22" t="s">
        <v>838</v>
      </c>
      <c r="C271" s="3" t="s">
        <v>837</v>
      </c>
      <c r="D271" s="22" t="s">
        <v>745</v>
      </c>
      <c r="E271" s="22" t="s">
        <v>836</v>
      </c>
      <c r="F271" s="22" t="s">
        <v>114</v>
      </c>
    </row>
    <row r="272" spans="1:7">
      <c r="A272" s="3" t="s">
        <v>839</v>
      </c>
      <c r="B272" s="22" t="s">
        <v>840</v>
      </c>
      <c r="C272" s="3" t="s">
        <v>839</v>
      </c>
      <c r="D272" s="22" t="s">
        <v>745</v>
      </c>
      <c r="E272" s="22" t="s">
        <v>836</v>
      </c>
      <c r="F272" s="22" t="s">
        <v>129</v>
      </c>
      <c r="G272" s="23" t="s">
        <v>841</v>
      </c>
    </row>
    <row r="273" spans="1:7">
      <c r="A273" s="3" t="s">
        <v>842</v>
      </c>
      <c r="B273" s="22" t="s">
        <v>843</v>
      </c>
      <c r="C273" s="3" t="s">
        <v>842</v>
      </c>
      <c r="D273" s="22" t="s">
        <v>745</v>
      </c>
      <c r="E273" s="22" t="s">
        <v>836</v>
      </c>
      <c r="F273" s="22" t="s">
        <v>129</v>
      </c>
      <c r="G273" s="23" t="s">
        <v>844</v>
      </c>
    </row>
    <row r="274" spans="1:7">
      <c r="A274" s="3" t="s">
        <v>845</v>
      </c>
      <c r="B274" s="22" t="s">
        <v>846</v>
      </c>
      <c r="C274" s="3" t="s">
        <v>845</v>
      </c>
      <c r="D274" s="22" t="s">
        <v>745</v>
      </c>
      <c r="E274" s="22" t="s">
        <v>836</v>
      </c>
      <c r="F274" s="22" t="s">
        <v>136</v>
      </c>
      <c r="G274" s="23" t="s">
        <v>847</v>
      </c>
    </row>
    <row r="275" spans="1:7">
      <c r="A275" s="3" t="s">
        <v>848</v>
      </c>
      <c r="B275" s="22" t="s">
        <v>849</v>
      </c>
      <c r="C275" s="3" t="s">
        <v>848</v>
      </c>
      <c r="D275" s="22" t="s">
        <v>745</v>
      </c>
      <c r="E275" s="22" t="s">
        <v>836</v>
      </c>
      <c r="F275" s="22" t="s">
        <v>136</v>
      </c>
      <c r="G275" s="23" t="s">
        <v>850</v>
      </c>
    </row>
    <row r="276" spans="1:7">
      <c r="A276" s="3" t="s">
        <v>851</v>
      </c>
      <c r="B276" s="22" t="s">
        <v>852</v>
      </c>
      <c r="C276" s="3" t="s">
        <v>851</v>
      </c>
      <c r="D276" s="22" t="s">
        <v>745</v>
      </c>
      <c r="E276" s="22" t="s">
        <v>836</v>
      </c>
      <c r="F276" s="22" t="s">
        <v>136</v>
      </c>
      <c r="G276" s="23" t="s">
        <v>853</v>
      </c>
    </row>
    <row r="277" spans="1:7">
      <c r="A277" s="3" t="s">
        <v>854</v>
      </c>
      <c r="B277" s="22" t="s">
        <v>855</v>
      </c>
      <c r="C277" s="3" t="s">
        <v>854</v>
      </c>
      <c r="D277" s="22" t="s">
        <v>745</v>
      </c>
      <c r="E277" s="22" t="s">
        <v>836</v>
      </c>
      <c r="F277" s="22" t="s">
        <v>129</v>
      </c>
      <c r="G277" s="23" t="s">
        <v>856</v>
      </c>
    </row>
    <row r="278" spans="1:7">
      <c r="A278" s="3" t="s">
        <v>857</v>
      </c>
      <c r="B278" s="22" t="s">
        <v>858</v>
      </c>
      <c r="C278" s="3" t="s">
        <v>857</v>
      </c>
      <c r="D278" s="22" t="s">
        <v>745</v>
      </c>
      <c r="E278" s="22" t="s">
        <v>836</v>
      </c>
      <c r="F278" s="22" t="s">
        <v>136</v>
      </c>
      <c r="G278" s="23" t="s">
        <v>859</v>
      </c>
    </row>
    <row r="279" spans="1:7">
      <c r="A279" s="3" t="s">
        <v>860</v>
      </c>
      <c r="B279" s="22" t="s">
        <v>861</v>
      </c>
      <c r="C279" s="3" t="s">
        <v>860</v>
      </c>
      <c r="D279" s="22" t="s">
        <v>745</v>
      </c>
      <c r="E279" s="22" t="s">
        <v>862</v>
      </c>
      <c r="F279" s="22" t="s">
        <v>136</v>
      </c>
      <c r="G279" s="23" t="s">
        <v>863</v>
      </c>
    </row>
    <row r="280" spans="1:7">
      <c r="A280" s="3" t="s">
        <v>864</v>
      </c>
      <c r="B280" s="22" t="s">
        <v>865</v>
      </c>
      <c r="C280" s="3" t="s">
        <v>864</v>
      </c>
      <c r="D280" s="22" t="s">
        <v>745</v>
      </c>
      <c r="E280" s="22" t="s">
        <v>836</v>
      </c>
      <c r="F280" s="22" t="s">
        <v>129</v>
      </c>
      <c r="G280" s="23" t="s">
        <v>866</v>
      </c>
    </row>
    <row r="281" spans="1:7">
      <c r="A281" s="3" t="s">
        <v>867</v>
      </c>
      <c r="B281" s="22" t="s">
        <v>868</v>
      </c>
      <c r="C281" s="3" t="s">
        <v>867</v>
      </c>
      <c r="D281" s="22" t="s">
        <v>745</v>
      </c>
      <c r="E281" s="22" t="s">
        <v>836</v>
      </c>
      <c r="F281" s="22" t="s">
        <v>136</v>
      </c>
      <c r="G281" s="23" t="s">
        <v>869</v>
      </c>
    </row>
    <row r="282" spans="1:7">
      <c r="A282" s="3" t="s">
        <v>870</v>
      </c>
      <c r="B282" s="22" t="s">
        <v>871</v>
      </c>
      <c r="C282" s="3" t="s">
        <v>870</v>
      </c>
      <c r="D282" s="22" t="s">
        <v>745</v>
      </c>
      <c r="E282" s="22" t="s">
        <v>836</v>
      </c>
      <c r="F282" s="22" t="s">
        <v>136</v>
      </c>
      <c r="G282" s="23" t="s">
        <v>872</v>
      </c>
    </row>
    <row r="283" spans="1:7">
      <c r="A283" s="3" t="s">
        <v>873</v>
      </c>
      <c r="B283" s="22" t="s">
        <v>874</v>
      </c>
      <c r="C283" s="3" t="s">
        <v>873</v>
      </c>
      <c r="D283" s="22" t="s">
        <v>745</v>
      </c>
      <c r="E283" s="22" t="s">
        <v>836</v>
      </c>
      <c r="F283" s="22" t="s">
        <v>129</v>
      </c>
      <c r="G283" s="23" t="s">
        <v>875</v>
      </c>
    </row>
    <row r="284" spans="1:7">
      <c r="A284" s="3" t="s">
        <v>876</v>
      </c>
      <c r="B284" s="22" t="s">
        <v>877</v>
      </c>
      <c r="C284" s="3" t="s">
        <v>876</v>
      </c>
      <c r="D284" s="22" t="s">
        <v>745</v>
      </c>
      <c r="E284" s="22" t="s">
        <v>836</v>
      </c>
      <c r="F284" s="22" t="s">
        <v>136</v>
      </c>
      <c r="G284" s="23" t="s">
        <v>878</v>
      </c>
    </row>
    <row r="285" spans="1:7">
      <c r="A285" s="3" t="s">
        <v>879</v>
      </c>
      <c r="B285" s="22" t="s">
        <v>880</v>
      </c>
      <c r="C285" s="3" t="s">
        <v>879</v>
      </c>
      <c r="D285" s="22" t="s">
        <v>745</v>
      </c>
      <c r="E285" s="22" t="s">
        <v>836</v>
      </c>
      <c r="F285" s="22" t="s">
        <v>136</v>
      </c>
      <c r="G285" s="23" t="s">
        <v>881</v>
      </c>
    </row>
    <row r="286" spans="1:7">
      <c r="A286" s="3" t="s">
        <v>882</v>
      </c>
      <c r="B286" s="22" t="s">
        <v>883</v>
      </c>
      <c r="C286" s="3" t="s">
        <v>882</v>
      </c>
      <c r="D286" s="22" t="s">
        <v>745</v>
      </c>
      <c r="E286" s="22" t="s">
        <v>884</v>
      </c>
      <c r="F286" s="22" t="s">
        <v>129</v>
      </c>
      <c r="G286" s="23" t="s">
        <v>885</v>
      </c>
    </row>
    <row r="287" spans="1:7">
      <c r="A287" s="3" t="s">
        <v>886</v>
      </c>
      <c r="B287" s="22" t="s">
        <v>884</v>
      </c>
      <c r="C287" s="3" t="s">
        <v>886</v>
      </c>
      <c r="D287" s="22" t="s">
        <v>745</v>
      </c>
      <c r="E287" s="22" t="s">
        <v>884</v>
      </c>
      <c r="F287" s="22" t="s">
        <v>114</v>
      </c>
    </row>
    <row r="288" spans="1:7">
      <c r="A288" s="3" t="s">
        <v>887</v>
      </c>
      <c r="B288" s="22" t="s">
        <v>888</v>
      </c>
      <c r="C288" s="3" t="s">
        <v>887</v>
      </c>
      <c r="D288" s="22" t="s">
        <v>745</v>
      </c>
      <c r="E288" s="22" t="s">
        <v>884</v>
      </c>
      <c r="F288" s="22" t="s">
        <v>129</v>
      </c>
      <c r="G288" s="23" t="s">
        <v>889</v>
      </c>
    </row>
    <row r="289" spans="1:7">
      <c r="A289" s="3" t="s">
        <v>890</v>
      </c>
      <c r="B289" s="22" t="s">
        <v>891</v>
      </c>
      <c r="C289" s="3" t="s">
        <v>890</v>
      </c>
      <c r="D289" s="22" t="s">
        <v>745</v>
      </c>
      <c r="E289" s="22" t="s">
        <v>884</v>
      </c>
      <c r="F289" s="22" t="s">
        <v>136</v>
      </c>
      <c r="G289" s="23" t="s">
        <v>892</v>
      </c>
    </row>
    <row r="290" spans="1:7">
      <c r="A290" s="3" t="s">
        <v>893</v>
      </c>
      <c r="B290" s="22" t="s">
        <v>894</v>
      </c>
      <c r="C290" s="3" t="s">
        <v>893</v>
      </c>
      <c r="D290" s="22" t="s">
        <v>745</v>
      </c>
      <c r="E290" s="22" t="s">
        <v>884</v>
      </c>
      <c r="F290" s="22" t="s">
        <v>136</v>
      </c>
      <c r="G290" s="23" t="s">
        <v>895</v>
      </c>
    </row>
    <row r="291" spans="1:7">
      <c r="A291" s="3" t="s">
        <v>896</v>
      </c>
      <c r="B291" s="22" t="s">
        <v>897</v>
      </c>
      <c r="C291" s="3" t="s">
        <v>896</v>
      </c>
      <c r="D291" s="22" t="s">
        <v>745</v>
      </c>
      <c r="E291" s="22" t="s">
        <v>884</v>
      </c>
      <c r="F291" s="22" t="s">
        <v>136</v>
      </c>
      <c r="G291" s="23" t="s">
        <v>898</v>
      </c>
    </row>
    <row r="292" spans="1:7">
      <c r="A292" s="3" t="s">
        <v>899</v>
      </c>
      <c r="B292" s="22" t="s">
        <v>900</v>
      </c>
      <c r="C292" s="3" t="s">
        <v>899</v>
      </c>
      <c r="D292" s="22" t="s">
        <v>745</v>
      </c>
      <c r="E292" s="22" t="s">
        <v>884</v>
      </c>
      <c r="F292" s="22" t="s">
        <v>136</v>
      </c>
      <c r="G292" s="23" t="s">
        <v>901</v>
      </c>
    </row>
    <row r="293" spans="1:7">
      <c r="A293" s="3" t="s">
        <v>902</v>
      </c>
      <c r="B293" s="22" t="s">
        <v>903</v>
      </c>
      <c r="C293" s="3" t="s">
        <v>902</v>
      </c>
      <c r="D293" s="22" t="s">
        <v>745</v>
      </c>
      <c r="E293" s="22" t="s">
        <v>884</v>
      </c>
      <c r="F293" s="22" t="s">
        <v>129</v>
      </c>
      <c r="G293" s="23" t="s">
        <v>904</v>
      </c>
    </row>
    <row r="294" spans="1:7">
      <c r="A294" s="3" t="s">
        <v>905</v>
      </c>
      <c r="B294" s="22" t="s">
        <v>906</v>
      </c>
      <c r="C294" s="3" t="s">
        <v>905</v>
      </c>
      <c r="D294" s="22" t="s">
        <v>745</v>
      </c>
      <c r="E294" s="22" t="s">
        <v>884</v>
      </c>
      <c r="F294" s="22" t="s">
        <v>129</v>
      </c>
      <c r="G294" s="23" t="s">
        <v>907</v>
      </c>
    </row>
    <row r="295" spans="1:7">
      <c r="A295" s="3" t="s">
        <v>908</v>
      </c>
      <c r="B295" s="22" t="s">
        <v>909</v>
      </c>
      <c r="C295" s="3" t="s">
        <v>908</v>
      </c>
      <c r="D295" s="22" t="s">
        <v>745</v>
      </c>
      <c r="E295" s="22" t="s">
        <v>884</v>
      </c>
      <c r="F295" s="22" t="s">
        <v>278</v>
      </c>
    </row>
    <row r="296" spans="1:7">
      <c r="A296" s="3" t="s">
        <v>910</v>
      </c>
      <c r="B296" s="22" t="s">
        <v>862</v>
      </c>
      <c r="C296" s="3" t="s">
        <v>910</v>
      </c>
      <c r="D296" s="22" t="s">
        <v>745</v>
      </c>
      <c r="E296" s="22" t="s">
        <v>862</v>
      </c>
      <c r="F296" s="22" t="s">
        <v>114</v>
      </c>
    </row>
    <row r="297" spans="1:7">
      <c r="A297" s="3" t="s">
        <v>911</v>
      </c>
      <c r="B297" s="22" t="s">
        <v>912</v>
      </c>
      <c r="C297" s="3" t="s">
        <v>911</v>
      </c>
      <c r="D297" s="22" t="s">
        <v>745</v>
      </c>
      <c r="E297" s="22" t="s">
        <v>862</v>
      </c>
      <c r="F297" s="22" t="s">
        <v>136</v>
      </c>
      <c r="G297" s="23" t="s">
        <v>913</v>
      </c>
    </row>
    <row r="298" spans="1:7">
      <c r="A298" s="3" t="s">
        <v>914</v>
      </c>
      <c r="B298" s="22" t="s">
        <v>915</v>
      </c>
      <c r="C298" s="3" t="s">
        <v>914</v>
      </c>
      <c r="D298" s="22" t="s">
        <v>745</v>
      </c>
      <c r="E298" s="22" t="s">
        <v>915</v>
      </c>
      <c r="F298" s="22" t="s">
        <v>114</v>
      </c>
    </row>
    <row r="299" spans="1:7">
      <c r="A299" s="3" t="s">
        <v>916</v>
      </c>
      <c r="B299" s="22" t="s">
        <v>917</v>
      </c>
      <c r="C299" s="3" t="s">
        <v>916</v>
      </c>
      <c r="D299" s="22" t="s">
        <v>745</v>
      </c>
      <c r="E299" s="22" t="s">
        <v>915</v>
      </c>
      <c r="F299" s="22" t="s">
        <v>114</v>
      </c>
    </row>
    <row r="300" spans="1:7">
      <c r="A300" s="3" t="s">
        <v>918</v>
      </c>
      <c r="B300" s="22" t="s">
        <v>919</v>
      </c>
      <c r="C300" s="3" t="s">
        <v>918</v>
      </c>
      <c r="D300" s="22" t="s">
        <v>745</v>
      </c>
      <c r="E300" s="22" t="s">
        <v>915</v>
      </c>
      <c r="F300" s="22" t="s">
        <v>136</v>
      </c>
      <c r="G300" s="23" t="s">
        <v>920</v>
      </c>
    </row>
    <row r="301" spans="1:7">
      <c r="A301" s="3" t="s">
        <v>921</v>
      </c>
      <c r="B301" s="22" t="s">
        <v>922</v>
      </c>
      <c r="C301" s="3" t="s">
        <v>921</v>
      </c>
      <c r="D301" s="22" t="s">
        <v>745</v>
      </c>
      <c r="E301" s="22" t="s">
        <v>915</v>
      </c>
      <c r="F301" s="22" t="s">
        <v>136</v>
      </c>
      <c r="G301" s="23" t="s">
        <v>923</v>
      </c>
    </row>
    <row r="302" spans="1:7">
      <c r="A302" s="3" t="s">
        <v>924</v>
      </c>
      <c r="B302" s="22" t="s">
        <v>925</v>
      </c>
      <c r="C302" s="3" t="s">
        <v>924</v>
      </c>
      <c r="D302" s="22" t="s">
        <v>745</v>
      </c>
      <c r="E302" s="22" t="s">
        <v>915</v>
      </c>
      <c r="F302" s="22" t="s">
        <v>136</v>
      </c>
    </row>
    <row r="303" spans="1:7">
      <c r="A303" s="3" t="s">
        <v>926</v>
      </c>
      <c r="B303" s="22" t="s">
        <v>927</v>
      </c>
      <c r="C303" s="3" t="s">
        <v>926</v>
      </c>
      <c r="D303" s="22" t="s">
        <v>745</v>
      </c>
      <c r="E303" s="22" t="s">
        <v>915</v>
      </c>
      <c r="F303" s="22" t="s">
        <v>136</v>
      </c>
      <c r="G303" s="23" t="s">
        <v>928</v>
      </c>
    </row>
    <row r="304" spans="1:7">
      <c r="A304" s="3" t="s">
        <v>929</v>
      </c>
      <c r="B304" s="22" t="s">
        <v>930</v>
      </c>
      <c r="C304" s="3" t="s">
        <v>929</v>
      </c>
      <c r="D304" s="22" t="s">
        <v>745</v>
      </c>
      <c r="E304" s="22" t="s">
        <v>915</v>
      </c>
      <c r="F304" s="22" t="s">
        <v>136</v>
      </c>
      <c r="G304" s="23" t="s">
        <v>931</v>
      </c>
    </row>
    <row r="305" spans="1:7">
      <c r="A305" s="3" t="s">
        <v>932</v>
      </c>
      <c r="B305" s="22" t="s">
        <v>933</v>
      </c>
      <c r="C305" s="3" t="s">
        <v>932</v>
      </c>
      <c r="D305" s="22" t="s">
        <v>745</v>
      </c>
      <c r="E305" s="22" t="s">
        <v>915</v>
      </c>
      <c r="F305" s="22" t="s">
        <v>136</v>
      </c>
      <c r="G305" s="23">
        <v>60465085</v>
      </c>
    </row>
    <row r="306" spans="1:7">
      <c r="A306" s="3" t="s">
        <v>934</v>
      </c>
      <c r="B306" s="22" t="s">
        <v>935</v>
      </c>
      <c r="C306" s="3" t="s">
        <v>934</v>
      </c>
      <c r="D306" s="22" t="s">
        <v>745</v>
      </c>
      <c r="E306" s="22" t="s">
        <v>915</v>
      </c>
      <c r="F306" s="22" t="s">
        <v>136</v>
      </c>
      <c r="G306" s="23" t="s">
        <v>936</v>
      </c>
    </row>
    <row r="307" spans="1:7">
      <c r="A307" s="3" t="s">
        <v>937</v>
      </c>
      <c r="B307" s="22" t="s">
        <v>938</v>
      </c>
      <c r="C307" s="3" t="s">
        <v>937</v>
      </c>
      <c r="D307" s="22" t="s">
        <v>745</v>
      </c>
      <c r="E307" s="22" t="s">
        <v>915</v>
      </c>
      <c r="F307" s="22" t="s">
        <v>136</v>
      </c>
      <c r="G307" s="23" t="s">
        <v>939</v>
      </c>
    </row>
    <row r="308" spans="1:7">
      <c r="A308" s="3" t="s">
        <v>940</v>
      </c>
      <c r="B308" s="22" t="s">
        <v>941</v>
      </c>
      <c r="C308" s="3" t="s">
        <v>940</v>
      </c>
      <c r="D308" s="22" t="s">
        <v>745</v>
      </c>
      <c r="E308" s="22" t="s">
        <v>915</v>
      </c>
      <c r="F308" s="22" t="s">
        <v>136</v>
      </c>
      <c r="G308" s="23" t="s">
        <v>942</v>
      </c>
    </row>
    <row r="309" spans="1:7">
      <c r="A309" s="3" t="s">
        <v>943</v>
      </c>
      <c r="B309" s="22" t="s">
        <v>944</v>
      </c>
      <c r="C309" s="3" t="s">
        <v>943</v>
      </c>
      <c r="D309" s="22" t="s">
        <v>745</v>
      </c>
      <c r="E309" s="22" t="s">
        <v>915</v>
      </c>
      <c r="F309" s="22" t="s">
        <v>136</v>
      </c>
      <c r="G309" s="23" t="s">
        <v>945</v>
      </c>
    </row>
    <row r="310" spans="1:7">
      <c r="A310" s="3" t="s">
        <v>946</v>
      </c>
      <c r="B310" s="22" t="s">
        <v>947</v>
      </c>
      <c r="C310" s="3" t="s">
        <v>946</v>
      </c>
      <c r="D310" s="22" t="s">
        <v>745</v>
      </c>
      <c r="E310" s="22" t="s">
        <v>915</v>
      </c>
      <c r="F310" s="22" t="s">
        <v>136</v>
      </c>
      <c r="G310" s="23" t="s">
        <v>948</v>
      </c>
    </row>
    <row r="311" spans="1:7">
      <c r="A311" s="3" t="s">
        <v>949</v>
      </c>
      <c r="B311" s="22" t="s">
        <v>950</v>
      </c>
      <c r="C311" s="3" t="s">
        <v>949</v>
      </c>
      <c r="D311" s="22" t="s">
        <v>745</v>
      </c>
      <c r="E311" s="22" t="s">
        <v>915</v>
      </c>
      <c r="F311" s="22" t="s">
        <v>136</v>
      </c>
      <c r="G311" s="23" t="s">
        <v>951</v>
      </c>
    </row>
    <row r="312" spans="1:7">
      <c r="A312" s="3" t="s">
        <v>952</v>
      </c>
      <c r="B312" s="22" t="s">
        <v>953</v>
      </c>
      <c r="C312" s="3" t="s">
        <v>952</v>
      </c>
      <c r="D312" s="22" t="s">
        <v>745</v>
      </c>
      <c r="E312" s="22" t="s">
        <v>915</v>
      </c>
      <c r="F312" s="22" t="s">
        <v>161</v>
      </c>
    </row>
    <row r="313" spans="1:7">
      <c r="A313" s="3" t="s">
        <v>954</v>
      </c>
      <c r="B313" s="22" t="s">
        <v>955</v>
      </c>
      <c r="C313" s="3" t="s">
        <v>954</v>
      </c>
      <c r="D313" s="22" t="s">
        <v>745</v>
      </c>
      <c r="E313" s="22" t="s">
        <v>915</v>
      </c>
      <c r="F313" s="22" t="s">
        <v>114</v>
      </c>
    </row>
    <row r="314" spans="1:7">
      <c r="A314" s="3" t="s">
        <v>956</v>
      </c>
      <c r="B314" s="22" t="s">
        <v>957</v>
      </c>
      <c r="C314" s="3" t="s">
        <v>956</v>
      </c>
      <c r="D314" s="22" t="s">
        <v>745</v>
      </c>
      <c r="E314" s="22" t="s">
        <v>915</v>
      </c>
      <c r="F314" s="22" t="s">
        <v>136</v>
      </c>
      <c r="G314" s="23" t="s">
        <v>958</v>
      </c>
    </row>
    <row r="315" spans="1:7">
      <c r="A315" s="3" t="s">
        <v>959</v>
      </c>
      <c r="B315" s="22" t="s">
        <v>960</v>
      </c>
      <c r="C315" s="3" t="s">
        <v>959</v>
      </c>
      <c r="D315" s="22" t="s">
        <v>745</v>
      </c>
      <c r="E315" s="22" t="s">
        <v>915</v>
      </c>
      <c r="F315" s="22" t="s">
        <v>136</v>
      </c>
      <c r="G315" s="23" t="s">
        <v>961</v>
      </c>
    </row>
    <row r="316" spans="1:7">
      <c r="A316" s="3" t="s">
        <v>962</v>
      </c>
      <c r="B316" s="22" t="s">
        <v>963</v>
      </c>
      <c r="C316" s="3" t="s">
        <v>962</v>
      </c>
      <c r="D316" s="22" t="s">
        <v>745</v>
      </c>
      <c r="E316" s="22" t="s">
        <v>915</v>
      </c>
      <c r="F316" s="22" t="s">
        <v>136</v>
      </c>
      <c r="G316" s="23" t="s">
        <v>964</v>
      </c>
    </row>
    <row r="317" spans="1:7">
      <c r="A317" s="3" t="s">
        <v>965</v>
      </c>
      <c r="B317" s="22" t="s">
        <v>966</v>
      </c>
      <c r="C317" s="3" t="s">
        <v>965</v>
      </c>
      <c r="D317" s="22" t="s">
        <v>745</v>
      </c>
      <c r="E317" s="22" t="s">
        <v>915</v>
      </c>
      <c r="F317" s="22" t="s">
        <v>136</v>
      </c>
      <c r="G317" s="23" t="s">
        <v>967</v>
      </c>
    </row>
    <row r="318" spans="1:7">
      <c r="A318" s="3" t="s">
        <v>968</v>
      </c>
      <c r="B318" s="22" t="s">
        <v>969</v>
      </c>
      <c r="C318" s="3" t="s">
        <v>968</v>
      </c>
      <c r="D318" s="22" t="s">
        <v>745</v>
      </c>
      <c r="E318" s="22" t="s">
        <v>915</v>
      </c>
      <c r="F318" s="22" t="s">
        <v>136</v>
      </c>
      <c r="G318" s="23" t="s">
        <v>970</v>
      </c>
    </row>
    <row r="319" spans="1:7">
      <c r="A319" s="3" t="s">
        <v>971</v>
      </c>
      <c r="B319" s="22" t="s">
        <v>972</v>
      </c>
      <c r="C319" s="3" t="s">
        <v>971</v>
      </c>
      <c r="D319" s="22" t="s">
        <v>745</v>
      </c>
      <c r="E319" s="22" t="s">
        <v>915</v>
      </c>
      <c r="F319" s="22" t="s">
        <v>136</v>
      </c>
      <c r="G319" s="23" t="s">
        <v>973</v>
      </c>
    </row>
    <row r="320" spans="1:7">
      <c r="A320" s="3" t="s">
        <v>974</v>
      </c>
      <c r="B320" s="22" t="s">
        <v>975</v>
      </c>
      <c r="C320" s="3" t="s">
        <v>974</v>
      </c>
      <c r="D320" s="22" t="s">
        <v>745</v>
      </c>
      <c r="E320" s="22" t="s">
        <v>915</v>
      </c>
      <c r="F320" s="22" t="s">
        <v>136</v>
      </c>
      <c r="G320" s="23" t="s">
        <v>976</v>
      </c>
    </row>
    <row r="321" spans="1:7">
      <c r="A321" s="3" t="s">
        <v>977</v>
      </c>
      <c r="B321" s="22" t="s">
        <v>978</v>
      </c>
      <c r="C321" s="3" t="s">
        <v>977</v>
      </c>
      <c r="D321" s="22" t="s">
        <v>745</v>
      </c>
      <c r="E321" s="22" t="s">
        <v>915</v>
      </c>
      <c r="F321" s="22" t="s">
        <v>136</v>
      </c>
      <c r="G321" s="23" t="s">
        <v>979</v>
      </c>
    </row>
    <row r="322" spans="1:7">
      <c r="A322" s="3" t="s">
        <v>980</v>
      </c>
      <c r="B322" s="22" t="s">
        <v>981</v>
      </c>
      <c r="C322" s="3" t="s">
        <v>980</v>
      </c>
      <c r="D322" s="22" t="s">
        <v>745</v>
      </c>
      <c r="E322" s="22" t="s">
        <v>915</v>
      </c>
      <c r="F322" s="22" t="s">
        <v>136</v>
      </c>
      <c r="G322" s="23" t="s">
        <v>982</v>
      </c>
    </row>
    <row r="323" spans="1:7">
      <c r="A323" s="3" t="s">
        <v>983</v>
      </c>
      <c r="B323" s="22" t="s">
        <v>984</v>
      </c>
      <c r="C323" s="3" t="s">
        <v>983</v>
      </c>
      <c r="D323" s="22" t="s">
        <v>745</v>
      </c>
      <c r="E323" s="22" t="s">
        <v>915</v>
      </c>
      <c r="F323" s="22" t="s">
        <v>136</v>
      </c>
      <c r="G323" s="23" t="s">
        <v>985</v>
      </c>
    </row>
    <row r="324" spans="1:7">
      <c r="A324" s="3" t="s">
        <v>986</v>
      </c>
      <c r="B324" s="22" t="s">
        <v>987</v>
      </c>
      <c r="C324" s="3" t="s">
        <v>986</v>
      </c>
      <c r="D324" s="22" t="s">
        <v>745</v>
      </c>
      <c r="E324" s="22" t="s">
        <v>915</v>
      </c>
      <c r="F324" s="22" t="s">
        <v>136</v>
      </c>
      <c r="G324" s="23" t="s">
        <v>988</v>
      </c>
    </row>
    <row r="325" spans="1:7">
      <c r="A325" s="3" t="s">
        <v>989</v>
      </c>
      <c r="B325" s="22" t="s">
        <v>990</v>
      </c>
      <c r="C325" s="3" t="s">
        <v>989</v>
      </c>
      <c r="D325" s="22" t="s">
        <v>745</v>
      </c>
      <c r="E325" s="22" t="s">
        <v>915</v>
      </c>
      <c r="F325" s="22" t="s">
        <v>136</v>
      </c>
      <c r="G325" s="23" t="s">
        <v>991</v>
      </c>
    </row>
    <row r="326" spans="1:7">
      <c r="A326" s="3" t="s">
        <v>992</v>
      </c>
      <c r="B326" s="22" t="s">
        <v>993</v>
      </c>
      <c r="C326" s="3" t="s">
        <v>992</v>
      </c>
      <c r="D326" s="22" t="s">
        <v>745</v>
      </c>
      <c r="E326" s="22" t="s">
        <v>915</v>
      </c>
      <c r="F326" s="22" t="s">
        <v>136</v>
      </c>
      <c r="G326" s="23" t="s">
        <v>994</v>
      </c>
    </row>
    <row r="327" spans="1:7">
      <c r="A327" s="3" t="s">
        <v>995</v>
      </c>
      <c r="B327" s="22" t="s">
        <v>996</v>
      </c>
      <c r="C327" s="3" t="s">
        <v>995</v>
      </c>
      <c r="D327" s="22" t="s">
        <v>745</v>
      </c>
      <c r="E327" s="22" t="s">
        <v>915</v>
      </c>
      <c r="F327" s="22" t="s">
        <v>136</v>
      </c>
      <c r="G327" s="23" t="s">
        <v>997</v>
      </c>
    </row>
    <row r="328" spans="1:7">
      <c r="A328" s="3" t="s">
        <v>998</v>
      </c>
      <c r="B328" s="22" t="s">
        <v>999</v>
      </c>
      <c r="C328" s="3" t="s">
        <v>998</v>
      </c>
      <c r="D328" s="22" t="s">
        <v>745</v>
      </c>
      <c r="E328" s="22" t="s">
        <v>915</v>
      </c>
      <c r="F328" s="22" t="s">
        <v>136</v>
      </c>
      <c r="G328" s="23">
        <v>26386682</v>
      </c>
    </row>
    <row r="329" spans="1:7">
      <c r="A329" s="3" t="s">
        <v>1000</v>
      </c>
      <c r="B329" s="22" t="s">
        <v>1001</v>
      </c>
      <c r="C329" s="3" t="s">
        <v>1000</v>
      </c>
      <c r="D329" s="22" t="s">
        <v>745</v>
      </c>
      <c r="E329" s="22" t="s">
        <v>915</v>
      </c>
      <c r="F329" s="22" t="s">
        <v>136</v>
      </c>
      <c r="G329" s="23" t="s">
        <v>1002</v>
      </c>
    </row>
    <row r="330" spans="1:7">
      <c r="A330" s="3" t="s">
        <v>1003</v>
      </c>
      <c r="B330" s="22" t="s">
        <v>1004</v>
      </c>
      <c r="C330" s="3" t="s">
        <v>1003</v>
      </c>
      <c r="D330" s="22" t="s">
        <v>745</v>
      </c>
      <c r="E330" s="22" t="s">
        <v>915</v>
      </c>
      <c r="F330" s="22" t="s">
        <v>136</v>
      </c>
      <c r="G330" s="23" t="s">
        <v>1005</v>
      </c>
    </row>
    <row r="331" spans="1:7">
      <c r="A331" s="3" t="s">
        <v>1006</v>
      </c>
      <c r="B331" s="22" t="s">
        <v>1007</v>
      </c>
      <c r="C331" s="3" t="s">
        <v>1006</v>
      </c>
      <c r="D331" s="22" t="s">
        <v>745</v>
      </c>
      <c r="E331" s="22" t="s">
        <v>915</v>
      </c>
      <c r="F331" s="22" t="s">
        <v>136</v>
      </c>
      <c r="G331" s="23" t="s">
        <v>1008</v>
      </c>
    </row>
    <row r="332" spans="1:7">
      <c r="A332" s="3" t="s">
        <v>1009</v>
      </c>
      <c r="B332" s="22" t="s">
        <v>1010</v>
      </c>
      <c r="C332" s="3" t="s">
        <v>1009</v>
      </c>
      <c r="D332" s="22" t="s">
        <v>745</v>
      </c>
      <c r="E332" s="22" t="s">
        <v>915</v>
      </c>
      <c r="F332" s="22" t="s">
        <v>136</v>
      </c>
      <c r="G332" s="23" t="s">
        <v>1011</v>
      </c>
    </row>
    <row r="333" spans="1:7">
      <c r="A333" s="3" t="s">
        <v>1012</v>
      </c>
      <c r="B333" s="22" t="s">
        <v>1013</v>
      </c>
      <c r="C333" s="3" t="s">
        <v>1012</v>
      </c>
      <c r="D333" s="22" t="s">
        <v>745</v>
      </c>
      <c r="E333" s="22" t="s">
        <v>915</v>
      </c>
      <c r="F333" s="22" t="s">
        <v>136</v>
      </c>
      <c r="G333" s="23" t="s">
        <v>1014</v>
      </c>
    </row>
    <row r="334" spans="1:7">
      <c r="A334" s="3" t="s">
        <v>1015</v>
      </c>
      <c r="B334" s="22" t="s">
        <v>1016</v>
      </c>
      <c r="C334" s="3" t="s">
        <v>1015</v>
      </c>
      <c r="D334" s="22" t="s">
        <v>745</v>
      </c>
      <c r="E334" s="22" t="s">
        <v>915</v>
      </c>
      <c r="F334" s="22" t="s">
        <v>136</v>
      </c>
      <c r="G334" s="23">
        <v>48333310</v>
      </c>
    </row>
    <row r="335" spans="1:7">
      <c r="A335" s="3" t="s">
        <v>1017</v>
      </c>
      <c r="B335" s="22" t="s">
        <v>1018</v>
      </c>
      <c r="C335" s="3" t="s">
        <v>1017</v>
      </c>
      <c r="D335" s="22" t="s">
        <v>1019</v>
      </c>
      <c r="E335" s="22" t="s">
        <v>1018</v>
      </c>
      <c r="F335" s="22" t="s">
        <v>114</v>
      </c>
    </row>
    <row r="336" spans="1:7">
      <c r="A336" s="3" t="s">
        <v>1020</v>
      </c>
      <c r="B336" s="22" t="s">
        <v>1021</v>
      </c>
      <c r="C336" s="3" t="s">
        <v>1020</v>
      </c>
      <c r="D336" s="22" t="s">
        <v>1019</v>
      </c>
      <c r="E336" s="22" t="s">
        <v>1021</v>
      </c>
      <c r="F336" s="22" t="s">
        <v>114</v>
      </c>
    </row>
    <row r="337" spans="1:7">
      <c r="A337" s="3" t="s">
        <v>1022</v>
      </c>
      <c r="B337" s="22" t="s">
        <v>1023</v>
      </c>
      <c r="C337" s="3" t="s">
        <v>1022</v>
      </c>
      <c r="D337" s="22" t="s">
        <v>1019</v>
      </c>
      <c r="E337" s="22" t="s">
        <v>1021</v>
      </c>
      <c r="F337" s="22" t="s">
        <v>114</v>
      </c>
    </row>
    <row r="338" spans="1:7">
      <c r="A338" s="3" t="s">
        <v>1024</v>
      </c>
      <c r="B338" s="22" t="s">
        <v>1025</v>
      </c>
      <c r="C338" s="3" t="s">
        <v>1024</v>
      </c>
      <c r="D338" s="22" t="s">
        <v>1019</v>
      </c>
      <c r="E338" s="22" t="s">
        <v>1021</v>
      </c>
      <c r="F338" s="22" t="s">
        <v>136</v>
      </c>
      <c r="G338" s="23" t="s">
        <v>1026</v>
      </c>
    </row>
    <row r="339" spans="1:7">
      <c r="A339" s="3" t="s">
        <v>1027</v>
      </c>
      <c r="B339" s="22" t="s">
        <v>1028</v>
      </c>
      <c r="C339" s="3" t="s">
        <v>1027</v>
      </c>
      <c r="D339" s="22" t="s">
        <v>1019</v>
      </c>
      <c r="E339" s="22" t="s">
        <v>1021</v>
      </c>
      <c r="F339" s="22" t="s">
        <v>136</v>
      </c>
      <c r="G339" s="23" t="s">
        <v>1029</v>
      </c>
    </row>
    <row r="340" spans="1:7">
      <c r="A340" s="3" t="s">
        <v>1030</v>
      </c>
      <c r="B340" s="22" t="s">
        <v>1031</v>
      </c>
      <c r="C340" s="3" t="s">
        <v>1030</v>
      </c>
      <c r="D340" s="22" t="s">
        <v>1019</v>
      </c>
      <c r="E340" s="22" t="s">
        <v>1021</v>
      </c>
      <c r="F340" s="22" t="s">
        <v>136</v>
      </c>
      <c r="G340" s="23" t="s">
        <v>1032</v>
      </c>
    </row>
    <row r="341" spans="1:7">
      <c r="A341" s="3" t="s">
        <v>1033</v>
      </c>
      <c r="B341" s="22" t="s">
        <v>1034</v>
      </c>
      <c r="C341" s="3" t="s">
        <v>1033</v>
      </c>
      <c r="D341" s="22" t="s">
        <v>1019</v>
      </c>
      <c r="E341" s="22" t="s">
        <v>1021</v>
      </c>
      <c r="F341" s="22" t="s">
        <v>136</v>
      </c>
      <c r="G341" s="23" t="s">
        <v>1035</v>
      </c>
    </row>
    <row r="342" spans="1:7">
      <c r="A342" s="3" t="s">
        <v>1036</v>
      </c>
      <c r="B342" s="22" t="s">
        <v>1037</v>
      </c>
      <c r="C342" s="3" t="s">
        <v>1036</v>
      </c>
      <c r="D342" s="22" t="s">
        <v>1019</v>
      </c>
      <c r="E342" s="22" t="s">
        <v>1021</v>
      </c>
      <c r="F342" s="22" t="s">
        <v>136</v>
      </c>
      <c r="G342" s="23" t="s">
        <v>1038</v>
      </c>
    </row>
    <row r="343" spans="1:7">
      <c r="A343" s="3" t="s">
        <v>1039</v>
      </c>
      <c r="B343" s="22" t="s">
        <v>1040</v>
      </c>
      <c r="C343" s="3" t="s">
        <v>1039</v>
      </c>
      <c r="D343" s="22" t="s">
        <v>113</v>
      </c>
      <c r="E343" s="22" t="s">
        <v>193</v>
      </c>
      <c r="F343" s="22" t="s">
        <v>136</v>
      </c>
      <c r="G343" s="23" t="s">
        <v>1041</v>
      </c>
    </row>
    <row r="344" spans="1:7">
      <c r="A344" s="3" t="s">
        <v>1042</v>
      </c>
      <c r="B344" s="22" t="s">
        <v>1043</v>
      </c>
      <c r="C344" s="3" t="s">
        <v>1042</v>
      </c>
      <c r="D344" s="22" t="s">
        <v>113</v>
      </c>
      <c r="E344" s="22" t="s">
        <v>193</v>
      </c>
      <c r="F344" s="22" t="s">
        <v>136</v>
      </c>
      <c r="G344" s="23" t="s">
        <v>1044</v>
      </c>
    </row>
    <row r="345" spans="1:7">
      <c r="A345" s="3" t="s">
        <v>1045</v>
      </c>
      <c r="B345" s="22" t="s">
        <v>1046</v>
      </c>
      <c r="C345" s="3" t="s">
        <v>1045</v>
      </c>
      <c r="D345" s="22" t="s">
        <v>1019</v>
      </c>
      <c r="E345" s="22" t="s">
        <v>1021</v>
      </c>
      <c r="F345" s="22" t="s">
        <v>136</v>
      </c>
      <c r="G345" s="23" t="s">
        <v>1047</v>
      </c>
    </row>
    <row r="346" spans="1:7">
      <c r="A346" s="3" t="s">
        <v>1048</v>
      </c>
      <c r="B346" s="22" t="s">
        <v>1049</v>
      </c>
      <c r="C346" s="3" t="s">
        <v>1048</v>
      </c>
      <c r="D346" s="22" t="s">
        <v>1019</v>
      </c>
      <c r="E346" s="22" t="s">
        <v>1021</v>
      </c>
      <c r="F346" s="22" t="s">
        <v>136</v>
      </c>
      <c r="G346" s="23" t="s">
        <v>1050</v>
      </c>
    </row>
    <row r="347" spans="1:7">
      <c r="A347" s="3" t="s">
        <v>1051</v>
      </c>
      <c r="B347" s="22" t="s">
        <v>1052</v>
      </c>
      <c r="C347" s="3" t="s">
        <v>1051</v>
      </c>
      <c r="D347" s="22" t="s">
        <v>1019</v>
      </c>
      <c r="E347" s="22" t="s">
        <v>1021</v>
      </c>
      <c r="F347" s="22" t="s">
        <v>136</v>
      </c>
      <c r="G347" s="23" t="s">
        <v>1053</v>
      </c>
    </row>
    <row r="348" spans="1:7">
      <c r="A348" s="3" t="s">
        <v>1054</v>
      </c>
      <c r="B348" s="22" t="s">
        <v>1055</v>
      </c>
      <c r="C348" s="3" t="s">
        <v>1054</v>
      </c>
      <c r="D348" s="22" t="s">
        <v>1019</v>
      </c>
      <c r="E348" s="22" t="s">
        <v>1021</v>
      </c>
      <c r="F348" s="22" t="s">
        <v>136</v>
      </c>
      <c r="G348" s="23" t="s">
        <v>1056</v>
      </c>
    </row>
    <row r="349" spans="1:7">
      <c r="A349" s="3" t="s">
        <v>1057</v>
      </c>
      <c r="B349" s="22" t="s">
        <v>1058</v>
      </c>
      <c r="C349" s="3" t="s">
        <v>1057</v>
      </c>
      <c r="D349" s="22" t="s">
        <v>1019</v>
      </c>
      <c r="E349" s="22" t="s">
        <v>1021</v>
      </c>
      <c r="F349" s="22" t="s">
        <v>136</v>
      </c>
      <c r="G349" s="23" t="s">
        <v>1059</v>
      </c>
    </row>
    <row r="350" spans="1:7">
      <c r="A350" s="3" t="s">
        <v>1060</v>
      </c>
      <c r="B350" s="22" t="s">
        <v>1061</v>
      </c>
      <c r="C350" s="3" t="s">
        <v>1060</v>
      </c>
      <c r="D350" s="22" t="s">
        <v>1019</v>
      </c>
      <c r="E350" s="22" t="s">
        <v>1021</v>
      </c>
      <c r="F350" s="22" t="s">
        <v>136</v>
      </c>
      <c r="G350" s="23" t="s">
        <v>1062</v>
      </c>
    </row>
    <row r="351" spans="1:7">
      <c r="A351" s="3" t="s">
        <v>1063</v>
      </c>
      <c r="B351" s="22" t="s">
        <v>1064</v>
      </c>
      <c r="C351" s="3" t="s">
        <v>1063</v>
      </c>
      <c r="D351" s="22" t="s">
        <v>1019</v>
      </c>
      <c r="E351" s="22" t="s">
        <v>1021</v>
      </c>
      <c r="F351" s="22" t="s">
        <v>136</v>
      </c>
      <c r="G351" s="23" t="s">
        <v>1065</v>
      </c>
    </row>
    <row r="352" spans="1:7">
      <c r="A352" s="3" t="s">
        <v>1066</v>
      </c>
      <c r="B352" s="22" t="s">
        <v>1067</v>
      </c>
      <c r="C352" s="3" t="s">
        <v>1066</v>
      </c>
      <c r="D352" s="22" t="s">
        <v>1019</v>
      </c>
      <c r="E352" s="22" t="s">
        <v>1021</v>
      </c>
      <c r="F352" s="22" t="s">
        <v>136</v>
      </c>
      <c r="G352" s="23" t="s">
        <v>1068</v>
      </c>
    </row>
    <row r="353" spans="1:7">
      <c r="A353" s="3" t="s">
        <v>1069</v>
      </c>
      <c r="B353" s="22" t="s">
        <v>1070</v>
      </c>
      <c r="C353" s="3" t="s">
        <v>1069</v>
      </c>
      <c r="D353" s="22" t="s">
        <v>1019</v>
      </c>
      <c r="E353" s="22" t="s">
        <v>1021</v>
      </c>
      <c r="F353" s="22" t="s">
        <v>136</v>
      </c>
      <c r="G353" s="23" t="s">
        <v>1071</v>
      </c>
    </row>
    <row r="354" spans="1:7">
      <c r="A354" s="3" t="s">
        <v>1072</v>
      </c>
      <c r="B354" s="22" t="s">
        <v>1073</v>
      </c>
      <c r="C354" s="3" t="s">
        <v>1072</v>
      </c>
      <c r="D354" s="22" t="s">
        <v>1019</v>
      </c>
      <c r="E354" s="22" t="s">
        <v>1021</v>
      </c>
      <c r="F354" s="22" t="s">
        <v>136</v>
      </c>
      <c r="G354" s="23" t="s">
        <v>1074</v>
      </c>
    </row>
    <row r="355" spans="1:7">
      <c r="A355" s="3" t="s">
        <v>1075</v>
      </c>
      <c r="B355" s="22" t="s">
        <v>1076</v>
      </c>
      <c r="C355" s="3" t="s">
        <v>1075</v>
      </c>
      <c r="D355" s="22" t="s">
        <v>1019</v>
      </c>
      <c r="E355" s="22" t="s">
        <v>1021</v>
      </c>
      <c r="F355" s="22" t="s">
        <v>136</v>
      </c>
      <c r="G355" s="23" t="s">
        <v>1077</v>
      </c>
    </row>
    <row r="356" spans="1:7">
      <c r="A356" s="3" t="s">
        <v>1078</v>
      </c>
      <c r="B356" s="22" t="s">
        <v>1079</v>
      </c>
      <c r="C356" s="3" t="s">
        <v>1078</v>
      </c>
      <c r="D356" s="22" t="s">
        <v>1019</v>
      </c>
      <c r="E356" s="22" t="s">
        <v>1021</v>
      </c>
      <c r="F356" s="22" t="s">
        <v>136</v>
      </c>
    </row>
    <row r="357" spans="1:7">
      <c r="A357" s="3" t="s">
        <v>1080</v>
      </c>
      <c r="B357" s="22" t="s">
        <v>1081</v>
      </c>
      <c r="C357" s="3" t="s">
        <v>1080</v>
      </c>
      <c r="D357" s="22" t="s">
        <v>1019</v>
      </c>
      <c r="E357" s="22" t="s">
        <v>1021</v>
      </c>
      <c r="F357" s="22" t="s">
        <v>136</v>
      </c>
      <c r="G357" s="23" t="s">
        <v>1082</v>
      </c>
    </row>
    <row r="358" spans="1:7">
      <c r="A358" s="3" t="s">
        <v>1083</v>
      </c>
      <c r="B358" s="22" t="s">
        <v>1084</v>
      </c>
      <c r="C358" s="3" t="s">
        <v>1083</v>
      </c>
      <c r="D358" s="22" t="s">
        <v>1019</v>
      </c>
      <c r="E358" s="22" t="s">
        <v>1021</v>
      </c>
      <c r="F358" s="22" t="s">
        <v>136</v>
      </c>
      <c r="G358" s="23" t="s">
        <v>1085</v>
      </c>
    </row>
    <row r="359" spans="1:7">
      <c r="A359" s="3" t="s">
        <v>1086</v>
      </c>
      <c r="B359" s="22" t="s">
        <v>1087</v>
      </c>
      <c r="C359" s="3" t="s">
        <v>1086</v>
      </c>
      <c r="D359" s="22" t="s">
        <v>1019</v>
      </c>
      <c r="E359" s="22" t="s">
        <v>1021</v>
      </c>
      <c r="F359" s="22" t="s">
        <v>136</v>
      </c>
      <c r="G359" s="23" t="s">
        <v>1088</v>
      </c>
    </row>
    <row r="360" spans="1:7">
      <c r="A360" s="3" t="s">
        <v>1089</v>
      </c>
      <c r="B360" s="22" t="s">
        <v>1090</v>
      </c>
      <c r="C360" s="3" t="s">
        <v>1089</v>
      </c>
      <c r="D360" s="22" t="s">
        <v>1019</v>
      </c>
      <c r="E360" s="22" t="s">
        <v>1021</v>
      </c>
      <c r="F360" s="22" t="s">
        <v>136</v>
      </c>
      <c r="G360" s="23" t="s">
        <v>1091</v>
      </c>
    </row>
    <row r="361" spans="1:7">
      <c r="A361" s="3" t="s">
        <v>1092</v>
      </c>
      <c r="B361" s="22" t="s">
        <v>1093</v>
      </c>
      <c r="C361" s="3" t="s">
        <v>1092</v>
      </c>
      <c r="D361" s="22" t="s">
        <v>1019</v>
      </c>
      <c r="E361" s="22" t="s">
        <v>1021</v>
      </c>
      <c r="F361" s="22" t="s">
        <v>136</v>
      </c>
      <c r="G361" s="23" t="s">
        <v>1094</v>
      </c>
    </row>
    <row r="362" spans="1:7">
      <c r="A362" s="3" t="s">
        <v>1095</v>
      </c>
      <c r="B362" s="22" t="s">
        <v>1096</v>
      </c>
      <c r="C362" s="3" t="s">
        <v>1095</v>
      </c>
      <c r="D362" s="22" t="s">
        <v>1019</v>
      </c>
      <c r="E362" s="22" t="s">
        <v>1021</v>
      </c>
      <c r="F362" s="22" t="s">
        <v>136</v>
      </c>
      <c r="G362" s="23" t="s">
        <v>1097</v>
      </c>
    </row>
    <row r="363" spans="1:7">
      <c r="A363" s="3" t="s">
        <v>1098</v>
      </c>
      <c r="B363" s="22" t="s">
        <v>1099</v>
      </c>
      <c r="C363" s="3" t="s">
        <v>1098</v>
      </c>
      <c r="D363" s="22" t="s">
        <v>1019</v>
      </c>
      <c r="E363" s="22" t="s">
        <v>1021</v>
      </c>
      <c r="F363" s="22" t="s">
        <v>136</v>
      </c>
    </row>
    <row r="364" spans="1:7">
      <c r="A364" s="3" t="s">
        <v>1100</v>
      </c>
      <c r="B364" s="22" t="s">
        <v>294</v>
      </c>
      <c r="C364" s="3" t="s">
        <v>1100</v>
      </c>
      <c r="D364" s="22" t="s">
        <v>1019</v>
      </c>
      <c r="E364" s="22" t="s">
        <v>1021</v>
      </c>
      <c r="F364" s="22" t="s">
        <v>114</v>
      </c>
    </row>
    <row r="365" spans="1:7">
      <c r="A365" s="3" t="s">
        <v>1101</v>
      </c>
      <c r="B365" s="22" t="s">
        <v>1102</v>
      </c>
      <c r="C365" s="3" t="s">
        <v>1101</v>
      </c>
      <c r="D365" s="22" t="s">
        <v>1019</v>
      </c>
      <c r="E365" s="22" t="s">
        <v>1102</v>
      </c>
      <c r="F365" s="22" t="s">
        <v>114</v>
      </c>
    </row>
    <row r="366" spans="1:7">
      <c r="A366" s="3" t="s">
        <v>1103</v>
      </c>
      <c r="B366" s="22" t="s">
        <v>1104</v>
      </c>
      <c r="C366" s="3" t="s">
        <v>1103</v>
      </c>
      <c r="D366" s="22" t="s">
        <v>1019</v>
      </c>
      <c r="E366" s="22" t="s">
        <v>1102</v>
      </c>
      <c r="F366" s="22" t="s">
        <v>114</v>
      </c>
    </row>
    <row r="367" spans="1:7">
      <c r="A367" s="3" t="s">
        <v>1105</v>
      </c>
      <c r="B367" s="22" t="s">
        <v>1106</v>
      </c>
      <c r="C367" s="3" t="s">
        <v>1105</v>
      </c>
      <c r="D367" s="22" t="s">
        <v>1019</v>
      </c>
      <c r="E367" s="22" t="s">
        <v>1102</v>
      </c>
      <c r="F367" s="22" t="s">
        <v>136</v>
      </c>
      <c r="G367" s="23" t="s">
        <v>1107</v>
      </c>
    </row>
    <row r="368" spans="1:7">
      <c r="A368" s="3" t="s">
        <v>1108</v>
      </c>
      <c r="B368" s="22" t="s">
        <v>1109</v>
      </c>
      <c r="C368" s="3" t="s">
        <v>1108</v>
      </c>
      <c r="D368" s="22" t="s">
        <v>1019</v>
      </c>
      <c r="E368" s="22" t="s">
        <v>1102</v>
      </c>
      <c r="F368" s="22" t="s">
        <v>136</v>
      </c>
      <c r="G368" s="23" t="s">
        <v>1110</v>
      </c>
    </row>
    <row r="369" spans="1:7">
      <c r="A369" s="3" t="s">
        <v>1111</v>
      </c>
      <c r="B369" s="22" t="s">
        <v>1112</v>
      </c>
      <c r="C369" s="3" t="s">
        <v>1111</v>
      </c>
      <c r="D369" s="22" t="s">
        <v>1019</v>
      </c>
      <c r="E369" s="22" t="s">
        <v>1102</v>
      </c>
      <c r="F369" s="22" t="s">
        <v>136</v>
      </c>
    </row>
    <row r="370" spans="1:7">
      <c r="A370" s="3" t="s">
        <v>1113</v>
      </c>
      <c r="B370" s="22" t="s">
        <v>1114</v>
      </c>
      <c r="C370" s="3" t="s">
        <v>1113</v>
      </c>
      <c r="D370" s="22" t="s">
        <v>1019</v>
      </c>
      <c r="E370" s="22" t="s">
        <v>1102</v>
      </c>
      <c r="F370" s="22" t="s">
        <v>136</v>
      </c>
    </row>
    <row r="371" spans="1:7">
      <c r="A371" s="3" t="s">
        <v>1115</v>
      </c>
      <c r="B371" s="22" t="s">
        <v>1116</v>
      </c>
      <c r="C371" s="3" t="s">
        <v>1115</v>
      </c>
      <c r="D371" s="22" t="s">
        <v>1019</v>
      </c>
      <c r="E371" s="22" t="s">
        <v>1102</v>
      </c>
      <c r="F371" s="22" t="s">
        <v>136</v>
      </c>
    </row>
    <row r="372" spans="1:7">
      <c r="A372" s="3" t="s">
        <v>1117</v>
      </c>
      <c r="B372" s="22" t="s">
        <v>1118</v>
      </c>
      <c r="C372" s="3" t="s">
        <v>1117</v>
      </c>
      <c r="D372" s="22" t="s">
        <v>1019</v>
      </c>
      <c r="E372" s="22" t="s">
        <v>1102</v>
      </c>
      <c r="F372" s="22" t="s">
        <v>136</v>
      </c>
    </row>
    <row r="373" spans="1:7">
      <c r="A373" s="3" t="s">
        <v>1119</v>
      </c>
      <c r="B373" s="22" t="s">
        <v>1120</v>
      </c>
      <c r="C373" s="3" t="s">
        <v>1119</v>
      </c>
      <c r="D373" s="22" t="s">
        <v>1019</v>
      </c>
      <c r="E373" s="22" t="s">
        <v>1102</v>
      </c>
      <c r="F373" s="22" t="s">
        <v>136</v>
      </c>
      <c r="G373" s="23" t="s">
        <v>1121</v>
      </c>
    </row>
    <row r="374" spans="1:7">
      <c r="A374" s="3" t="s">
        <v>1122</v>
      </c>
      <c r="B374" s="22" t="s">
        <v>1123</v>
      </c>
      <c r="C374" s="3" t="s">
        <v>1122</v>
      </c>
      <c r="D374" s="22" t="s">
        <v>1019</v>
      </c>
      <c r="E374" s="22" t="s">
        <v>1102</v>
      </c>
      <c r="F374" s="22" t="s">
        <v>136</v>
      </c>
    </row>
    <row r="375" spans="1:7">
      <c r="A375" s="3" t="s">
        <v>1124</v>
      </c>
      <c r="B375" s="22" t="s">
        <v>1125</v>
      </c>
      <c r="C375" s="3" t="s">
        <v>1124</v>
      </c>
      <c r="D375" s="22" t="s">
        <v>1019</v>
      </c>
      <c r="E375" s="22" t="s">
        <v>1102</v>
      </c>
      <c r="F375" s="22" t="s">
        <v>136</v>
      </c>
      <c r="G375" s="23" t="s">
        <v>1126</v>
      </c>
    </row>
    <row r="376" spans="1:7">
      <c r="A376" s="3" t="s">
        <v>1127</v>
      </c>
      <c r="B376" s="22" t="s">
        <v>1128</v>
      </c>
      <c r="C376" s="3" t="s">
        <v>1127</v>
      </c>
      <c r="D376" s="22" t="s">
        <v>1019</v>
      </c>
      <c r="E376" s="22" t="s">
        <v>1102</v>
      </c>
      <c r="F376" s="22" t="s">
        <v>136</v>
      </c>
    </row>
    <row r="377" spans="1:7">
      <c r="A377" s="3" t="s">
        <v>1129</v>
      </c>
      <c r="B377" s="22" t="s">
        <v>1130</v>
      </c>
      <c r="C377" s="3" t="s">
        <v>1129</v>
      </c>
      <c r="D377" s="22" t="s">
        <v>1019</v>
      </c>
      <c r="E377" s="22" t="s">
        <v>1102</v>
      </c>
      <c r="F377" s="22" t="s">
        <v>136</v>
      </c>
    </row>
    <row r="378" spans="1:7">
      <c r="A378" s="3" t="s">
        <v>1131</v>
      </c>
      <c r="B378" s="22" t="s">
        <v>1132</v>
      </c>
      <c r="C378" s="3" t="s">
        <v>1131</v>
      </c>
      <c r="D378" s="22" t="s">
        <v>1019</v>
      </c>
      <c r="E378" s="22" t="s">
        <v>1102</v>
      </c>
      <c r="F378" s="22" t="s">
        <v>136</v>
      </c>
      <c r="G378" s="23" t="s">
        <v>1133</v>
      </c>
    </row>
    <row r="379" spans="1:7">
      <c r="A379" s="3" t="s">
        <v>1134</v>
      </c>
      <c r="B379" s="22" t="s">
        <v>1135</v>
      </c>
      <c r="C379" s="3" t="s">
        <v>1134</v>
      </c>
      <c r="D379" s="22" t="s">
        <v>1019</v>
      </c>
      <c r="E379" s="22" t="s">
        <v>1102</v>
      </c>
      <c r="F379" s="22" t="s">
        <v>136</v>
      </c>
      <c r="G379" s="23" t="s">
        <v>1136</v>
      </c>
    </row>
    <row r="380" spans="1:7">
      <c r="A380" s="3" t="s">
        <v>1137</v>
      </c>
      <c r="B380" s="22" t="s">
        <v>1138</v>
      </c>
      <c r="C380" s="3" t="s">
        <v>1137</v>
      </c>
      <c r="D380" s="22" t="s">
        <v>1019</v>
      </c>
      <c r="E380" s="22" t="s">
        <v>1102</v>
      </c>
      <c r="F380" s="22" t="s">
        <v>136</v>
      </c>
      <c r="G380" s="23" t="s">
        <v>1136</v>
      </c>
    </row>
    <row r="381" spans="1:7">
      <c r="A381" s="3" t="s">
        <v>1139</v>
      </c>
      <c r="B381" s="22" t="s">
        <v>1140</v>
      </c>
      <c r="C381" s="3" t="s">
        <v>1139</v>
      </c>
      <c r="D381" s="22" t="s">
        <v>1019</v>
      </c>
      <c r="E381" s="22" t="s">
        <v>1102</v>
      </c>
      <c r="F381" s="22" t="s">
        <v>136</v>
      </c>
      <c r="G381" s="23" t="s">
        <v>1141</v>
      </c>
    </row>
    <row r="382" spans="1:7">
      <c r="A382" s="3" t="s">
        <v>1142</v>
      </c>
      <c r="B382" s="22" t="s">
        <v>1143</v>
      </c>
      <c r="C382" s="3" t="s">
        <v>1142</v>
      </c>
      <c r="D382" s="22" t="s">
        <v>1019</v>
      </c>
      <c r="E382" s="22" t="s">
        <v>1102</v>
      </c>
      <c r="F382" s="22" t="s">
        <v>136</v>
      </c>
      <c r="G382" s="23" t="s">
        <v>1144</v>
      </c>
    </row>
    <row r="383" spans="1:7">
      <c r="A383" s="3" t="s">
        <v>1145</v>
      </c>
      <c r="B383" s="22" t="s">
        <v>1146</v>
      </c>
      <c r="C383" s="3" t="s">
        <v>1145</v>
      </c>
      <c r="D383" s="22" t="s">
        <v>1019</v>
      </c>
      <c r="E383" s="22" t="s">
        <v>1102</v>
      </c>
      <c r="F383" s="22" t="s">
        <v>278</v>
      </c>
    </row>
    <row r="384" spans="1:7">
      <c r="A384" s="3" t="s">
        <v>1147</v>
      </c>
      <c r="B384" s="22" t="s">
        <v>1148</v>
      </c>
      <c r="C384" s="3" t="s">
        <v>1147</v>
      </c>
      <c r="D384" s="22" t="s">
        <v>1019</v>
      </c>
      <c r="E384" s="22" t="s">
        <v>1102</v>
      </c>
      <c r="F384" s="22" t="s">
        <v>136</v>
      </c>
      <c r="G384" s="23" t="s">
        <v>1149</v>
      </c>
    </row>
    <row r="385" spans="1:7">
      <c r="A385" s="3" t="s">
        <v>1150</v>
      </c>
      <c r="B385" s="22" t="s">
        <v>294</v>
      </c>
      <c r="C385" s="3" t="s">
        <v>1150</v>
      </c>
      <c r="D385" s="22" t="s">
        <v>1019</v>
      </c>
      <c r="E385" s="22" t="s">
        <v>1102</v>
      </c>
      <c r="F385" s="22" t="s">
        <v>114</v>
      </c>
    </row>
    <row r="386" spans="1:7">
      <c r="A386" s="3" t="s">
        <v>1151</v>
      </c>
      <c r="B386" s="22" t="s">
        <v>1152</v>
      </c>
      <c r="C386" s="3" t="s">
        <v>1151</v>
      </c>
      <c r="D386" s="22" t="s">
        <v>1019</v>
      </c>
      <c r="E386" s="22" t="s">
        <v>1152</v>
      </c>
      <c r="F386" s="22" t="s">
        <v>114</v>
      </c>
    </row>
    <row r="387" spans="1:7">
      <c r="A387" s="3" t="s">
        <v>1153</v>
      </c>
      <c r="B387" s="22" t="s">
        <v>1154</v>
      </c>
      <c r="C387" s="3" t="s">
        <v>1153</v>
      </c>
      <c r="D387" s="22" t="s">
        <v>1019</v>
      </c>
      <c r="E387" s="22" t="s">
        <v>1152</v>
      </c>
      <c r="F387" s="22" t="s">
        <v>114</v>
      </c>
    </row>
    <row r="388" spans="1:7">
      <c r="A388" s="3" t="s">
        <v>1155</v>
      </c>
      <c r="B388" s="22" t="s">
        <v>1156</v>
      </c>
      <c r="C388" s="3" t="s">
        <v>1155</v>
      </c>
      <c r="D388" s="22" t="s">
        <v>1019</v>
      </c>
      <c r="E388" s="22" t="s">
        <v>1152</v>
      </c>
      <c r="F388" s="22" t="s">
        <v>136</v>
      </c>
    </row>
    <row r="389" spans="1:7">
      <c r="A389" s="3" t="s">
        <v>1157</v>
      </c>
      <c r="B389" s="22" t="s">
        <v>1158</v>
      </c>
      <c r="C389" s="3" t="s">
        <v>1157</v>
      </c>
      <c r="D389" s="22" t="s">
        <v>1019</v>
      </c>
      <c r="E389" s="22" t="s">
        <v>1152</v>
      </c>
      <c r="F389" s="22" t="s">
        <v>136</v>
      </c>
      <c r="G389" s="23" t="s">
        <v>1159</v>
      </c>
    </row>
    <row r="390" spans="1:7">
      <c r="A390" s="3" t="s">
        <v>1160</v>
      </c>
      <c r="B390" s="22" t="s">
        <v>1161</v>
      </c>
      <c r="C390" s="3" t="s">
        <v>1160</v>
      </c>
      <c r="D390" s="22" t="s">
        <v>1019</v>
      </c>
      <c r="E390" s="22" t="s">
        <v>1152</v>
      </c>
      <c r="F390" s="22" t="s">
        <v>136</v>
      </c>
    </row>
    <row r="391" spans="1:7">
      <c r="A391" s="3" t="s">
        <v>1162</v>
      </c>
      <c r="B391" s="22" t="s">
        <v>1163</v>
      </c>
      <c r="C391" s="3" t="s">
        <v>1162</v>
      </c>
      <c r="D391" s="22" t="s">
        <v>1019</v>
      </c>
      <c r="E391" s="22" t="s">
        <v>1152</v>
      </c>
      <c r="F391" s="22" t="s">
        <v>136</v>
      </c>
    </row>
    <row r="392" spans="1:7">
      <c r="A392" s="3" t="s">
        <v>1164</v>
      </c>
      <c r="B392" s="22" t="s">
        <v>1165</v>
      </c>
      <c r="C392" s="3" t="s">
        <v>1164</v>
      </c>
      <c r="D392" s="22" t="s">
        <v>1019</v>
      </c>
      <c r="E392" s="22" t="s">
        <v>1152</v>
      </c>
      <c r="F392" s="22" t="s">
        <v>136</v>
      </c>
    </row>
    <row r="393" spans="1:7">
      <c r="A393" s="3" t="s">
        <v>1166</v>
      </c>
      <c r="B393" s="22" t="s">
        <v>1167</v>
      </c>
      <c r="C393" s="3" t="s">
        <v>1166</v>
      </c>
      <c r="D393" s="22" t="s">
        <v>1019</v>
      </c>
      <c r="E393" s="22" t="s">
        <v>1152</v>
      </c>
      <c r="F393" s="22" t="s">
        <v>136</v>
      </c>
      <c r="G393" s="23" t="s">
        <v>1168</v>
      </c>
    </row>
    <row r="394" spans="1:7">
      <c r="A394" s="3" t="s">
        <v>1169</v>
      </c>
      <c r="B394" s="22" t="s">
        <v>1170</v>
      </c>
      <c r="C394" s="3" t="s">
        <v>1169</v>
      </c>
      <c r="D394" s="22" t="s">
        <v>1019</v>
      </c>
      <c r="E394" s="22" t="s">
        <v>1152</v>
      </c>
      <c r="F394" s="22" t="s">
        <v>136</v>
      </c>
    </row>
    <row r="395" spans="1:7">
      <c r="A395" s="3" t="s">
        <v>1171</v>
      </c>
      <c r="B395" s="22" t="s">
        <v>1172</v>
      </c>
      <c r="C395" s="3" t="s">
        <v>1171</v>
      </c>
      <c r="D395" s="22" t="s">
        <v>1019</v>
      </c>
      <c r="E395" s="22" t="s">
        <v>1152</v>
      </c>
      <c r="F395" s="22" t="s">
        <v>136</v>
      </c>
    </row>
    <row r="396" spans="1:7">
      <c r="A396" s="3" t="s">
        <v>1173</v>
      </c>
      <c r="B396" s="22" t="s">
        <v>1174</v>
      </c>
      <c r="C396" s="3" t="s">
        <v>1173</v>
      </c>
      <c r="D396" s="22" t="s">
        <v>1019</v>
      </c>
      <c r="E396" s="22" t="s">
        <v>1152</v>
      </c>
      <c r="F396" s="22" t="s">
        <v>136</v>
      </c>
      <c r="G396" s="23" t="s">
        <v>1175</v>
      </c>
    </row>
    <row r="397" spans="1:7">
      <c r="A397" s="3" t="s">
        <v>1176</v>
      </c>
      <c r="B397" s="22" t="s">
        <v>1177</v>
      </c>
      <c r="C397" s="3" t="s">
        <v>1176</v>
      </c>
      <c r="D397" s="22" t="s">
        <v>1019</v>
      </c>
      <c r="E397" s="22" t="s">
        <v>1152</v>
      </c>
      <c r="F397" s="22" t="s">
        <v>136</v>
      </c>
    </row>
    <row r="398" spans="1:7">
      <c r="A398" s="3" t="s">
        <v>1178</v>
      </c>
      <c r="B398" s="22" t="s">
        <v>1179</v>
      </c>
      <c r="C398" s="3" t="s">
        <v>1178</v>
      </c>
      <c r="D398" s="22" t="s">
        <v>1019</v>
      </c>
      <c r="E398" s="22" t="s">
        <v>1152</v>
      </c>
      <c r="F398" s="22" t="s">
        <v>136</v>
      </c>
    </row>
    <row r="399" spans="1:7">
      <c r="A399" s="3" t="s">
        <v>1180</v>
      </c>
      <c r="B399" s="22" t="s">
        <v>1181</v>
      </c>
      <c r="C399" s="3" t="s">
        <v>1180</v>
      </c>
      <c r="D399" s="22" t="s">
        <v>1019</v>
      </c>
      <c r="E399" s="22" t="s">
        <v>1152</v>
      </c>
      <c r="F399" s="22" t="s">
        <v>136</v>
      </c>
      <c r="G399" s="23" t="s">
        <v>1182</v>
      </c>
    </row>
    <row r="400" spans="1:7">
      <c r="A400" s="3" t="s">
        <v>1183</v>
      </c>
      <c r="B400" s="22" t="s">
        <v>1184</v>
      </c>
      <c r="C400" s="3" t="s">
        <v>1183</v>
      </c>
      <c r="D400" s="22" t="s">
        <v>1019</v>
      </c>
      <c r="E400" s="22" t="s">
        <v>1152</v>
      </c>
      <c r="F400" s="22" t="s">
        <v>136</v>
      </c>
      <c r="G400" s="23" t="s">
        <v>1185</v>
      </c>
    </row>
    <row r="401" spans="1:7">
      <c r="A401" s="3" t="s">
        <v>1186</v>
      </c>
      <c r="B401" s="22" t="s">
        <v>1187</v>
      </c>
      <c r="C401" s="3" t="s">
        <v>1186</v>
      </c>
      <c r="D401" s="22" t="s">
        <v>1019</v>
      </c>
      <c r="E401" s="22" t="s">
        <v>1152</v>
      </c>
      <c r="F401" s="22" t="s">
        <v>136</v>
      </c>
      <c r="G401" s="23" t="s">
        <v>1188</v>
      </c>
    </row>
    <row r="402" spans="1:7">
      <c r="A402" s="3" t="s">
        <v>1189</v>
      </c>
      <c r="B402" s="22" t="s">
        <v>1190</v>
      </c>
      <c r="C402" s="3" t="s">
        <v>1189</v>
      </c>
      <c r="D402" s="22" t="s">
        <v>1019</v>
      </c>
      <c r="E402" s="22" t="s">
        <v>1152</v>
      </c>
      <c r="F402" s="22" t="s">
        <v>161</v>
      </c>
    </row>
    <row r="403" spans="1:7">
      <c r="A403" s="3" t="s">
        <v>1191</v>
      </c>
      <c r="B403" s="22" t="s">
        <v>1192</v>
      </c>
      <c r="C403" s="3" t="s">
        <v>1191</v>
      </c>
      <c r="D403" s="22" t="s">
        <v>1019</v>
      </c>
      <c r="E403" s="22" t="s">
        <v>1152</v>
      </c>
      <c r="F403" s="22" t="s">
        <v>161</v>
      </c>
    </row>
    <row r="404" spans="1:7">
      <c r="A404" s="3" t="s">
        <v>1193</v>
      </c>
      <c r="B404" s="22" t="s">
        <v>1194</v>
      </c>
      <c r="C404" s="3" t="s">
        <v>1193</v>
      </c>
      <c r="D404" s="22" t="s">
        <v>1019</v>
      </c>
      <c r="E404" s="22" t="s">
        <v>1152</v>
      </c>
      <c r="F404" s="22" t="s">
        <v>136</v>
      </c>
      <c r="G404" s="23" t="s">
        <v>1195</v>
      </c>
    </row>
    <row r="405" spans="1:7">
      <c r="A405" s="3" t="s">
        <v>1196</v>
      </c>
      <c r="B405" s="22" t="s">
        <v>1197</v>
      </c>
      <c r="C405" s="3" t="s">
        <v>1196</v>
      </c>
      <c r="D405" s="22" t="s">
        <v>1019</v>
      </c>
      <c r="E405" s="22" t="s">
        <v>1152</v>
      </c>
      <c r="F405" s="22" t="s">
        <v>136</v>
      </c>
      <c r="G405" s="23" t="s">
        <v>1198</v>
      </c>
    </row>
    <row r="406" spans="1:7">
      <c r="A406" s="3" t="s">
        <v>1199</v>
      </c>
      <c r="B406" s="22" t="s">
        <v>1200</v>
      </c>
      <c r="C406" s="3" t="s">
        <v>1199</v>
      </c>
      <c r="D406" s="22" t="s">
        <v>1019</v>
      </c>
      <c r="E406" s="22" t="s">
        <v>1152</v>
      </c>
      <c r="F406" s="22" t="s">
        <v>696</v>
      </c>
      <c r="G406" s="23" t="s">
        <v>1201</v>
      </c>
    </row>
    <row r="407" spans="1:7">
      <c r="A407" s="3" t="s">
        <v>1202</v>
      </c>
      <c r="B407" s="22" t="s">
        <v>1203</v>
      </c>
      <c r="C407" s="3" t="s">
        <v>1202</v>
      </c>
      <c r="D407" s="22" t="s">
        <v>1019</v>
      </c>
      <c r="E407" s="22" t="s">
        <v>1152</v>
      </c>
      <c r="F407" s="22" t="s">
        <v>136</v>
      </c>
      <c r="G407" s="23" t="s">
        <v>1204</v>
      </c>
    </row>
    <row r="408" spans="1:7">
      <c r="A408" s="3" t="s">
        <v>1205</v>
      </c>
      <c r="B408" s="22" t="s">
        <v>1206</v>
      </c>
      <c r="C408" s="3" t="s">
        <v>1205</v>
      </c>
      <c r="D408" s="22" t="s">
        <v>1019</v>
      </c>
      <c r="E408" s="22" t="s">
        <v>1152</v>
      </c>
      <c r="F408" s="22" t="s">
        <v>161</v>
      </c>
    </row>
    <row r="409" spans="1:7">
      <c r="A409" s="3" t="s">
        <v>1207</v>
      </c>
      <c r="B409" s="22" t="s">
        <v>1208</v>
      </c>
      <c r="C409" s="3" t="s">
        <v>1207</v>
      </c>
      <c r="D409" s="22" t="s">
        <v>1019</v>
      </c>
      <c r="E409" s="22" t="s">
        <v>1152</v>
      </c>
      <c r="F409" s="22" t="s">
        <v>114</v>
      </c>
    </row>
    <row r="410" spans="1:7">
      <c r="A410" s="3" t="s">
        <v>1209</v>
      </c>
      <c r="B410" s="22" t="s">
        <v>1210</v>
      </c>
      <c r="C410" s="3" t="s">
        <v>1209</v>
      </c>
      <c r="D410" s="22" t="s">
        <v>1019</v>
      </c>
      <c r="E410" s="22" t="s">
        <v>1152</v>
      </c>
      <c r="F410" s="22" t="s">
        <v>136</v>
      </c>
      <c r="G410" s="23" t="s">
        <v>1211</v>
      </c>
    </row>
    <row r="411" spans="1:7">
      <c r="A411" s="3" t="s">
        <v>1212</v>
      </c>
      <c r="B411" s="22" t="s">
        <v>1213</v>
      </c>
      <c r="C411" s="3" t="s">
        <v>1212</v>
      </c>
      <c r="D411" s="22" t="s">
        <v>1019</v>
      </c>
      <c r="E411" s="22" t="s">
        <v>1152</v>
      </c>
      <c r="F411" s="22" t="s">
        <v>136</v>
      </c>
      <c r="G411" s="23" t="s">
        <v>1214</v>
      </c>
    </row>
    <row r="412" spans="1:7">
      <c r="A412" s="3" t="s">
        <v>1215</v>
      </c>
      <c r="B412" s="22" t="s">
        <v>1216</v>
      </c>
      <c r="C412" s="3" t="s">
        <v>1215</v>
      </c>
      <c r="D412" s="22" t="s">
        <v>1019</v>
      </c>
      <c r="E412" s="22" t="s">
        <v>1152</v>
      </c>
      <c r="F412" s="22" t="s">
        <v>136</v>
      </c>
      <c r="G412" s="23" t="s">
        <v>1217</v>
      </c>
    </row>
    <row r="413" spans="1:7">
      <c r="A413" s="3" t="s">
        <v>1218</v>
      </c>
      <c r="B413" s="22" t="s">
        <v>1219</v>
      </c>
      <c r="C413" s="3" t="s">
        <v>1218</v>
      </c>
      <c r="D413" s="22" t="s">
        <v>409</v>
      </c>
      <c r="E413" s="22" t="s">
        <v>1219</v>
      </c>
      <c r="F413" s="22" t="s">
        <v>114</v>
      </c>
    </row>
    <row r="414" spans="1:7">
      <c r="A414" s="3" t="s">
        <v>1220</v>
      </c>
      <c r="B414" s="22" t="s">
        <v>1221</v>
      </c>
      <c r="C414" s="3" t="s">
        <v>1220</v>
      </c>
      <c r="D414" s="22" t="s">
        <v>409</v>
      </c>
      <c r="E414" s="22" t="s">
        <v>410</v>
      </c>
      <c r="F414" s="22" t="s">
        <v>114</v>
      </c>
    </row>
    <row r="415" spans="1:7">
      <c r="A415" s="3" t="s">
        <v>1222</v>
      </c>
      <c r="B415" s="22" t="s">
        <v>1223</v>
      </c>
      <c r="C415" s="3" t="s">
        <v>1222</v>
      </c>
      <c r="D415" s="22" t="s">
        <v>409</v>
      </c>
      <c r="E415" s="22" t="s">
        <v>410</v>
      </c>
      <c r="F415" s="22" t="s">
        <v>129</v>
      </c>
      <c r="G415" s="23" t="s">
        <v>1224</v>
      </c>
    </row>
    <row r="416" spans="1:7">
      <c r="A416" s="3" t="s">
        <v>1225</v>
      </c>
      <c r="B416" s="22" t="s">
        <v>1226</v>
      </c>
      <c r="C416" s="3" t="s">
        <v>1225</v>
      </c>
      <c r="D416" s="22" t="s">
        <v>409</v>
      </c>
      <c r="E416" s="22" t="s">
        <v>410</v>
      </c>
      <c r="F416" s="22" t="s">
        <v>129</v>
      </c>
      <c r="G416" s="23" t="s">
        <v>1227</v>
      </c>
    </row>
    <row r="417" spans="1:7">
      <c r="A417" s="3" t="s">
        <v>1228</v>
      </c>
      <c r="B417" s="22" t="s">
        <v>1229</v>
      </c>
      <c r="C417" s="3" t="s">
        <v>1228</v>
      </c>
      <c r="D417" s="22" t="s">
        <v>409</v>
      </c>
      <c r="E417" s="22" t="s">
        <v>410</v>
      </c>
      <c r="F417" s="22" t="s">
        <v>129</v>
      </c>
      <c r="G417" s="23" t="s">
        <v>1230</v>
      </c>
    </row>
    <row r="418" spans="1:7">
      <c r="A418" s="3" t="s">
        <v>1231</v>
      </c>
      <c r="B418" s="22" t="s">
        <v>1232</v>
      </c>
      <c r="C418" s="3" t="s">
        <v>1231</v>
      </c>
      <c r="D418" s="22" t="s">
        <v>409</v>
      </c>
      <c r="E418" s="22" t="s">
        <v>410</v>
      </c>
      <c r="F418" s="22" t="s">
        <v>129</v>
      </c>
    </row>
    <row r="419" spans="1:7">
      <c r="A419" s="3" t="s">
        <v>1233</v>
      </c>
      <c r="B419" s="22" t="s">
        <v>1234</v>
      </c>
      <c r="C419" s="3" t="s">
        <v>1233</v>
      </c>
      <c r="D419" s="22" t="s">
        <v>409</v>
      </c>
      <c r="E419" s="22" t="s">
        <v>410</v>
      </c>
      <c r="F419" s="22" t="s">
        <v>136</v>
      </c>
      <c r="G419" s="23" t="s">
        <v>1235</v>
      </c>
    </row>
    <row r="420" spans="1:7">
      <c r="A420" s="3" t="s">
        <v>1236</v>
      </c>
      <c r="B420" s="22" t="s">
        <v>1237</v>
      </c>
      <c r="C420" s="3" t="s">
        <v>1236</v>
      </c>
      <c r="D420" s="22" t="s">
        <v>409</v>
      </c>
      <c r="E420" s="22" t="s">
        <v>410</v>
      </c>
      <c r="F420" s="22" t="s">
        <v>161</v>
      </c>
    </row>
    <row r="421" spans="1:7">
      <c r="A421" s="3" t="s">
        <v>1238</v>
      </c>
      <c r="B421" s="22" t="s">
        <v>1239</v>
      </c>
      <c r="C421" s="3" t="s">
        <v>1238</v>
      </c>
      <c r="D421" s="22" t="s">
        <v>409</v>
      </c>
      <c r="E421" s="22" t="s">
        <v>410</v>
      </c>
      <c r="F421" s="22" t="s">
        <v>136</v>
      </c>
    </row>
    <row r="422" spans="1:7">
      <c r="A422" s="3" t="s">
        <v>1240</v>
      </c>
      <c r="B422" s="22" t="s">
        <v>1241</v>
      </c>
      <c r="C422" s="3" t="s">
        <v>1240</v>
      </c>
      <c r="D422" s="22" t="s">
        <v>409</v>
      </c>
      <c r="E422" s="22" t="s">
        <v>410</v>
      </c>
      <c r="F422" s="22" t="s">
        <v>161</v>
      </c>
    </row>
    <row r="423" spans="1:7">
      <c r="A423" s="3" t="s">
        <v>1242</v>
      </c>
      <c r="B423" s="22" t="s">
        <v>1243</v>
      </c>
      <c r="C423" s="3" t="s">
        <v>1242</v>
      </c>
      <c r="D423" s="22" t="s">
        <v>409</v>
      </c>
      <c r="E423" s="22" t="s">
        <v>410</v>
      </c>
      <c r="F423" s="22" t="s">
        <v>129</v>
      </c>
      <c r="G423" s="23" t="s">
        <v>1244</v>
      </c>
    </row>
    <row r="424" spans="1:7">
      <c r="A424" s="3" t="s">
        <v>1245</v>
      </c>
      <c r="B424" s="22" t="s">
        <v>1246</v>
      </c>
      <c r="C424" s="3" t="s">
        <v>1245</v>
      </c>
      <c r="D424" s="22" t="s">
        <v>409</v>
      </c>
      <c r="E424" s="22" t="s">
        <v>410</v>
      </c>
      <c r="F424" s="22" t="s">
        <v>129</v>
      </c>
      <c r="G424" s="23" t="s">
        <v>1247</v>
      </c>
    </row>
    <row r="425" spans="1:7">
      <c r="A425" s="3" t="s">
        <v>1248</v>
      </c>
      <c r="B425" s="22" t="s">
        <v>1249</v>
      </c>
      <c r="C425" s="3" t="s">
        <v>1248</v>
      </c>
      <c r="D425" s="22" t="s">
        <v>409</v>
      </c>
      <c r="E425" s="22" t="s">
        <v>410</v>
      </c>
      <c r="F425" s="22" t="s">
        <v>161</v>
      </c>
    </row>
    <row r="426" spans="1:7">
      <c r="A426" s="3" t="s">
        <v>1250</v>
      </c>
      <c r="B426" s="22" t="s">
        <v>1251</v>
      </c>
      <c r="C426" s="3" t="s">
        <v>1250</v>
      </c>
      <c r="D426" s="22" t="s">
        <v>409</v>
      </c>
      <c r="E426" s="22" t="s">
        <v>410</v>
      </c>
      <c r="F426" s="22" t="s">
        <v>129</v>
      </c>
      <c r="G426" s="23" t="s">
        <v>1252</v>
      </c>
    </row>
    <row r="427" spans="1:7">
      <c r="A427" s="3" t="s">
        <v>1253</v>
      </c>
      <c r="B427" s="22" t="s">
        <v>1254</v>
      </c>
      <c r="C427" s="3" t="s">
        <v>1253</v>
      </c>
      <c r="D427" s="22" t="s">
        <v>409</v>
      </c>
      <c r="E427" s="22" t="s">
        <v>410</v>
      </c>
      <c r="F427" s="22" t="s">
        <v>114</v>
      </c>
    </row>
    <row r="428" spans="1:7">
      <c r="A428" s="3" t="s">
        <v>1255</v>
      </c>
      <c r="B428" s="22" t="s">
        <v>294</v>
      </c>
      <c r="C428" s="3" t="s">
        <v>1255</v>
      </c>
      <c r="D428" s="22" t="s">
        <v>409</v>
      </c>
      <c r="E428" s="22" t="s">
        <v>410</v>
      </c>
      <c r="F428" s="22" t="s">
        <v>114</v>
      </c>
    </row>
    <row r="429" spans="1:7">
      <c r="A429" s="3" t="s">
        <v>1256</v>
      </c>
      <c r="B429" s="22" t="s">
        <v>1257</v>
      </c>
      <c r="C429" s="3" t="s">
        <v>1256</v>
      </c>
      <c r="D429" s="22" t="s">
        <v>1258</v>
      </c>
      <c r="E429" s="22" t="s">
        <v>1257</v>
      </c>
      <c r="F429" s="22" t="s">
        <v>114</v>
      </c>
    </row>
    <row r="430" spans="1:7">
      <c r="A430" s="3" t="s">
        <v>1259</v>
      </c>
      <c r="B430" s="22" t="s">
        <v>1260</v>
      </c>
      <c r="C430" s="3" t="s">
        <v>1259</v>
      </c>
      <c r="D430" s="22" t="s">
        <v>1258</v>
      </c>
      <c r="E430" s="22" t="s">
        <v>1257</v>
      </c>
      <c r="F430" s="22" t="s">
        <v>161</v>
      </c>
    </row>
    <row r="431" spans="1:7">
      <c r="A431" s="3" t="s">
        <v>1261</v>
      </c>
      <c r="B431" s="22" t="s">
        <v>1262</v>
      </c>
      <c r="C431" s="3" t="s">
        <v>1261</v>
      </c>
      <c r="D431" s="22" t="s">
        <v>1258</v>
      </c>
      <c r="E431" s="22" t="s">
        <v>1257</v>
      </c>
      <c r="F431" s="22" t="s">
        <v>136</v>
      </c>
    </row>
    <row r="432" spans="1:7">
      <c r="A432" s="3" t="s">
        <v>1263</v>
      </c>
      <c r="B432" s="22" t="s">
        <v>1264</v>
      </c>
      <c r="C432" s="3" t="s">
        <v>1263</v>
      </c>
      <c r="D432" s="22" t="s">
        <v>1265</v>
      </c>
      <c r="E432" s="22" t="s">
        <v>1266</v>
      </c>
      <c r="F432" s="22" t="s">
        <v>1267</v>
      </c>
    </row>
    <row r="433" spans="1:6">
      <c r="A433" s="3" t="s">
        <v>1268</v>
      </c>
      <c r="B433" s="22" t="s">
        <v>1269</v>
      </c>
      <c r="C433" s="3" t="s">
        <v>1268</v>
      </c>
      <c r="D433" s="22" t="s">
        <v>1270</v>
      </c>
      <c r="E433" s="22" t="s">
        <v>1271</v>
      </c>
      <c r="F433" s="22" t="s">
        <v>1267</v>
      </c>
    </row>
    <row r="434" spans="1:6">
      <c r="A434" s="3" t="s">
        <v>1272</v>
      </c>
      <c r="B434" s="22" t="s">
        <v>1273</v>
      </c>
      <c r="C434" s="3" t="s">
        <v>1272</v>
      </c>
      <c r="D434" s="22" t="s">
        <v>1270</v>
      </c>
      <c r="E434" s="22" t="s">
        <v>1271</v>
      </c>
      <c r="F434" s="22" t="s">
        <v>1267</v>
      </c>
    </row>
    <row r="435" spans="1:6">
      <c r="A435" s="3" t="s">
        <v>1274</v>
      </c>
      <c r="B435" s="22" t="s">
        <v>1275</v>
      </c>
      <c r="C435" s="3" t="s">
        <v>1274</v>
      </c>
      <c r="D435" s="22" t="s">
        <v>1270</v>
      </c>
      <c r="E435" s="22" t="s">
        <v>1271</v>
      </c>
      <c r="F435" s="22" t="s">
        <v>1267</v>
      </c>
    </row>
    <row r="436" spans="1:6">
      <c r="A436" s="3" t="s">
        <v>1276</v>
      </c>
      <c r="B436" s="22" t="s">
        <v>1277</v>
      </c>
      <c r="C436" s="3" t="s">
        <v>1276</v>
      </c>
      <c r="D436" s="22" t="s">
        <v>1270</v>
      </c>
      <c r="E436" s="22" t="s">
        <v>1271</v>
      </c>
      <c r="F436" s="22" t="s">
        <v>1267</v>
      </c>
    </row>
    <row r="437" spans="1:6">
      <c r="A437" s="3" t="s">
        <v>1278</v>
      </c>
      <c r="B437" s="22" t="s">
        <v>1279</v>
      </c>
      <c r="C437" s="3" t="s">
        <v>1278</v>
      </c>
      <c r="D437" s="22" t="s">
        <v>1270</v>
      </c>
      <c r="E437" s="22" t="s">
        <v>1271</v>
      </c>
      <c r="F437" s="22" t="s">
        <v>1267</v>
      </c>
    </row>
    <row r="438" spans="1:6">
      <c r="A438" s="3" t="s">
        <v>1280</v>
      </c>
      <c r="B438" s="22" t="s">
        <v>1281</v>
      </c>
      <c r="C438" s="3" t="s">
        <v>1280</v>
      </c>
      <c r="D438" s="22" t="s">
        <v>1270</v>
      </c>
      <c r="E438" s="22" t="s">
        <v>1271</v>
      </c>
      <c r="F438" s="22" t="s">
        <v>1267</v>
      </c>
    </row>
    <row r="439" spans="1:6">
      <c r="A439" s="3" t="s">
        <v>1282</v>
      </c>
      <c r="B439" s="22" t="s">
        <v>1283</v>
      </c>
      <c r="C439" s="3" t="s">
        <v>1282</v>
      </c>
      <c r="D439" s="22" t="s">
        <v>1270</v>
      </c>
      <c r="E439" s="22" t="s">
        <v>1271</v>
      </c>
      <c r="F439" s="22" t="s">
        <v>1267</v>
      </c>
    </row>
    <row r="440" spans="1:6">
      <c r="A440" s="3" t="s">
        <v>1284</v>
      </c>
      <c r="B440" s="22" t="s">
        <v>1285</v>
      </c>
      <c r="C440" s="3" t="s">
        <v>1284</v>
      </c>
      <c r="D440" s="22" t="s">
        <v>1270</v>
      </c>
      <c r="E440" s="22" t="s">
        <v>1271</v>
      </c>
      <c r="F440" s="22" t="s">
        <v>1267</v>
      </c>
    </row>
    <row r="441" spans="1:6">
      <c r="A441" s="3" t="s">
        <v>1286</v>
      </c>
      <c r="B441" s="22" t="s">
        <v>1287</v>
      </c>
      <c r="C441" s="3" t="s">
        <v>1286</v>
      </c>
      <c r="D441" s="22" t="s">
        <v>1270</v>
      </c>
      <c r="E441" s="22" t="s">
        <v>1271</v>
      </c>
      <c r="F441" s="22" t="s">
        <v>1267</v>
      </c>
    </row>
    <row r="442" spans="1:6">
      <c r="A442" s="3" t="s">
        <v>1288</v>
      </c>
      <c r="B442" s="22" t="s">
        <v>1289</v>
      </c>
      <c r="C442" s="3" t="s">
        <v>1288</v>
      </c>
      <c r="D442" s="22" t="s">
        <v>1270</v>
      </c>
      <c r="E442" s="22" t="s">
        <v>1271</v>
      </c>
      <c r="F442" s="22" t="s">
        <v>1267</v>
      </c>
    </row>
    <row r="443" spans="1:6">
      <c r="A443" s="3" t="s">
        <v>1290</v>
      </c>
      <c r="B443" s="22" t="s">
        <v>1291</v>
      </c>
      <c r="C443" s="3" t="s">
        <v>1290</v>
      </c>
      <c r="D443" s="22" t="s">
        <v>1270</v>
      </c>
      <c r="E443" s="22" t="s">
        <v>1271</v>
      </c>
      <c r="F443" s="22" t="s">
        <v>1267</v>
      </c>
    </row>
    <row r="444" spans="1:6">
      <c r="A444" s="3" t="s">
        <v>1292</v>
      </c>
      <c r="B444" s="22" t="s">
        <v>1293</v>
      </c>
      <c r="C444" s="3" t="s">
        <v>1292</v>
      </c>
      <c r="D444" s="22" t="s">
        <v>1270</v>
      </c>
      <c r="E444" s="22" t="s">
        <v>1271</v>
      </c>
      <c r="F444" s="22" t="s">
        <v>1267</v>
      </c>
    </row>
    <row r="445" spans="1:6">
      <c r="A445" s="3" t="s">
        <v>1294</v>
      </c>
      <c r="B445" s="22" t="s">
        <v>1295</v>
      </c>
      <c r="C445" s="3" t="s">
        <v>1294</v>
      </c>
      <c r="D445" s="22" t="s">
        <v>1270</v>
      </c>
      <c r="E445" s="22" t="s">
        <v>1271</v>
      </c>
      <c r="F445" s="22" t="s">
        <v>1267</v>
      </c>
    </row>
    <row r="446" spans="1:6">
      <c r="A446" s="3" t="s">
        <v>1296</v>
      </c>
      <c r="B446" s="22" t="s">
        <v>1297</v>
      </c>
      <c r="C446" s="3" t="s">
        <v>1296</v>
      </c>
      <c r="D446" s="22" t="s">
        <v>1270</v>
      </c>
      <c r="E446" s="22" t="s">
        <v>1271</v>
      </c>
      <c r="F446" s="22" t="s">
        <v>1267</v>
      </c>
    </row>
    <row r="447" spans="1:6">
      <c r="A447" s="3" t="s">
        <v>1298</v>
      </c>
      <c r="B447" s="22" t="s">
        <v>1299</v>
      </c>
      <c r="C447" s="3" t="s">
        <v>1298</v>
      </c>
      <c r="D447" s="22" t="s">
        <v>1270</v>
      </c>
      <c r="E447" s="22" t="s">
        <v>1271</v>
      </c>
      <c r="F447" s="22" t="s">
        <v>1267</v>
      </c>
    </row>
    <row r="448" spans="1:6">
      <c r="A448" s="3" t="s">
        <v>1300</v>
      </c>
      <c r="B448" s="22" t="s">
        <v>1301</v>
      </c>
      <c r="C448" s="3" t="s">
        <v>1300</v>
      </c>
      <c r="D448" s="22" t="s">
        <v>1270</v>
      </c>
      <c r="E448" s="22" t="s">
        <v>1271</v>
      </c>
      <c r="F448" s="22" t="s">
        <v>1267</v>
      </c>
    </row>
    <row r="449" spans="1:6">
      <c r="A449" s="3" t="s">
        <v>1302</v>
      </c>
      <c r="B449" s="22" t="s">
        <v>1303</v>
      </c>
      <c r="C449" s="3" t="s">
        <v>1302</v>
      </c>
      <c r="D449" s="22" t="s">
        <v>1270</v>
      </c>
      <c r="E449" s="22" t="s">
        <v>1271</v>
      </c>
      <c r="F449" s="22" t="s">
        <v>1267</v>
      </c>
    </row>
    <row r="450" spans="1:6">
      <c r="A450" s="3" t="s">
        <v>1304</v>
      </c>
      <c r="B450" s="22" t="s">
        <v>1305</v>
      </c>
      <c r="C450" s="3" t="s">
        <v>1304</v>
      </c>
      <c r="D450" s="22" t="s">
        <v>1270</v>
      </c>
      <c r="E450" s="22" t="s">
        <v>1270</v>
      </c>
      <c r="F450" s="22" t="s">
        <v>1267</v>
      </c>
    </row>
    <row r="451" spans="1:6">
      <c r="A451" s="3" t="s">
        <v>1306</v>
      </c>
      <c r="B451" s="22" t="s">
        <v>1307</v>
      </c>
      <c r="C451" s="3" t="s">
        <v>1306</v>
      </c>
      <c r="D451" s="22" t="s">
        <v>1270</v>
      </c>
      <c r="E451" s="22" t="s">
        <v>1271</v>
      </c>
      <c r="F451" s="22" t="s">
        <v>1267</v>
      </c>
    </row>
    <row r="452" spans="1:6">
      <c r="A452" s="3" t="s">
        <v>1308</v>
      </c>
      <c r="B452" s="22" t="s">
        <v>1309</v>
      </c>
      <c r="C452" s="3" t="s">
        <v>1308</v>
      </c>
      <c r="D452" s="22" t="s">
        <v>1270</v>
      </c>
      <c r="E452" s="22" t="s">
        <v>1271</v>
      </c>
      <c r="F452" s="22" t="s">
        <v>1267</v>
      </c>
    </row>
    <row r="453" spans="1:6">
      <c r="A453" s="3" t="s">
        <v>1310</v>
      </c>
      <c r="B453" s="22" t="s">
        <v>1311</v>
      </c>
      <c r="C453" s="3" t="s">
        <v>1310</v>
      </c>
      <c r="D453" s="22" t="s">
        <v>1312</v>
      </c>
      <c r="E453" s="22" t="s">
        <v>1311</v>
      </c>
      <c r="F453" s="22" t="s">
        <v>114</v>
      </c>
    </row>
    <row r="454" spans="1:6">
      <c r="A454" s="3" t="s">
        <v>1313</v>
      </c>
      <c r="B454" s="22" t="s">
        <v>1314</v>
      </c>
      <c r="C454" s="3" t="s">
        <v>1313</v>
      </c>
      <c r="D454" s="22" t="s">
        <v>1312</v>
      </c>
      <c r="E454" s="22" t="s">
        <v>1315</v>
      </c>
      <c r="F454" s="22" t="s">
        <v>114</v>
      </c>
    </row>
    <row r="455" spans="1:6">
      <c r="A455" s="3" t="s">
        <v>1316</v>
      </c>
      <c r="B455" s="22" t="s">
        <v>1317</v>
      </c>
      <c r="C455" s="3" t="s">
        <v>1316</v>
      </c>
      <c r="D455" s="22" t="s">
        <v>1312</v>
      </c>
      <c r="E455" s="22" t="s">
        <v>1315</v>
      </c>
      <c r="F455" s="22" t="s">
        <v>114</v>
      </c>
    </row>
    <row r="456" spans="1:6">
      <c r="A456" s="3" t="s">
        <v>1318</v>
      </c>
      <c r="B456" s="22" t="s">
        <v>1319</v>
      </c>
      <c r="C456" s="3" t="s">
        <v>1318</v>
      </c>
      <c r="D456" s="22" t="s">
        <v>1265</v>
      </c>
      <c r="E456" s="22" t="s">
        <v>1320</v>
      </c>
      <c r="F456" s="22" t="s">
        <v>114</v>
      </c>
    </row>
    <row r="457" spans="1:6">
      <c r="A457" s="3" t="s">
        <v>1321</v>
      </c>
      <c r="B457" s="22" t="s">
        <v>1322</v>
      </c>
      <c r="C457" s="3" t="s">
        <v>1321</v>
      </c>
      <c r="D457" s="22" t="s">
        <v>1265</v>
      </c>
      <c r="E457" s="22" t="s">
        <v>1320</v>
      </c>
      <c r="F457" s="22" t="s">
        <v>114</v>
      </c>
    </row>
    <row r="458" spans="1:6">
      <c r="A458" s="3" t="s">
        <v>1323</v>
      </c>
      <c r="B458" s="22" t="s">
        <v>1324</v>
      </c>
      <c r="C458" s="3" t="s">
        <v>1323</v>
      </c>
      <c r="D458" s="22" t="s">
        <v>1265</v>
      </c>
      <c r="E458" s="22" t="s">
        <v>1320</v>
      </c>
      <c r="F458" s="22" t="s">
        <v>114</v>
      </c>
    </row>
    <row r="459" spans="1:6">
      <c r="A459" s="3" t="s">
        <v>1325</v>
      </c>
      <c r="B459" s="22" t="s">
        <v>1326</v>
      </c>
      <c r="C459" s="3" t="s">
        <v>1325</v>
      </c>
      <c r="D459" s="22" t="s">
        <v>1265</v>
      </c>
      <c r="E459" s="22" t="s">
        <v>1320</v>
      </c>
      <c r="F459" s="22" t="s">
        <v>114</v>
      </c>
    </row>
    <row r="460" spans="1:6">
      <c r="A460" s="3" t="s">
        <v>1327</v>
      </c>
      <c r="B460" s="22" t="s">
        <v>1328</v>
      </c>
      <c r="C460" s="3" t="s">
        <v>1327</v>
      </c>
      <c r="D460" s="22" t="s">
        <v>1265</v>
      </c>
      <c r="E460" s="22" t="s">
        <v>1320</v>
      </c>
      <c r="F460" s="22" t="s">
        <v>114</v>
      </c>
    </row>
    <row r="461" spans="1:6">
      <c r="A461" s="3" t="s">
        <v>1329</v>
      </c>
      <c r="B461" s="22" t="s">
        <v>1330</v>
      </c>
      <c r="C461" s="3" t="s">
        <v>1329</v>
      </c>
      <c r="D461" s="22" t="s">
        <v>1312</v>
      </c>
      <c r="E461" s="22" t="s">
        <v>1331</v>
      </c>
      <c r="F461" s="22" t="s">
        <v>114</v>
      </c>
    </row>
    <row r="462" spans="1:6">
      <c r="A462" s="3" t="s">
        <v>1332</v>
      </c>
      <c r="B462" s="22" t="s">
        <v>1333</v>
      </c>
      <c r="C462" s="3" t="s">
        <v>1332</v>
      </c>
      <c r="D462" s="22" t="s">
        <v>1312</v>
      </c>
      <c r="E462" s="22" t="s">
        <v>1334</v>
      </c>
      <c r="F462" s="22" t="s">
        <v>114</v>
      </c>
    </row>
    <row r="463" spans="1:6">
      <c r="A463" s="3" t="s">
        <v>1335</v>
      </c>
      <c r="B463" s="22" t="s">
        <v>1336</v>
      </c>
      <c r="C463" s="3" t="s">
        <v>1335</v>
      </c>
      <c r="D463" s="22" t="s">
        <v>1312</v>
      </c>
      <c r="E463" s="22" t="s">
        <v>1334</v>
      </c>
      <c r="F463" s="22" t="s">
        <v>114</v>
      </c>
    </row>
    <row r="464" spans="1:6">
      <c r="A464" s="3" t="s">
        <v>1337</v>
      </c>
      <c r="B464" s="22" t="s">
        <v>1338</v>
      </c>
      <c r="C464" s="3" t="s">
        <v>1337</v>
      </c>
      <c r="D464" s="22" t="s">
        <v>1312</v>
      </c>
      <c r="E464" s="22" t="s">
        <v>1334</v>
      </c>
      <c r="F464" s="22" t="s">
        <v>114</v>
      </c>
    </row>
    <row r="465" spans="1:6">
      <c r="A465" s="3" t="s">
        <v>1339</v>
      </c>
      <c r="B465" s="22" t="s">
        <v>1340</v>
      </c>
      <c r="C465" s="3" t="s">
        <v>1339</v>
      </c>
      <c r="D465" s="22" t="s">
        <v>1265</v>
      </c>
      <c r="E465" s="22" t="s">
        <v>1266</v>
      </c>
      <c r="F465" s="22" t="s">
        <v>114</v>
      </c>
    </row>
    <row r="466" spans="1:6">
      <c r="A466" s="3" t="s">
        <v>1341</v>
      </c>
      <c r="B466" s="22" t="s">
        <v>1342</v>
      </c>
      <c r="C466" s="3" t="s">
        <v>1341</v>
      </c>
      <c r="D466" s="22" t="s">
        <v>1265</v>
      </c>
      <c r="E466" s="22" t="s">
        <v>1266</v>
      </c>
      <c r="F466" s="22" t="s">
        <v>114</v>
      </c>
    </row>
    <row r="467" spans="1:6">
      <c r="A467" s="3" t="s">
        <v>1343</v>
      </c>
      <c r="B467" s="22" t="s">
        <v>1344</v>
      </c>
      <c r="C467" s="3" t="s">
        <v>1343</v>
      </c>
      <c r="D467" s="22" t="s">
        <v>1265</v>
      </c>
      <c r="E467" s="22" t="s">
        <v>1266</v>
      </c>
      <c r="F467" s="22" t="s">
        <v>114</v>
      </c>
    </row>
    <row r="468" spans="1:6">
      <c r="A468" s="3" t="s">
        <v>1345</v>
      </c>
      <c r="B468" s="22" t="s">
        <v>1346</v>
      </c>
      <c r="C468" s="3" t="s">
        <v>1345</v>
      </c>
      <c r="D468" s="22" t="s">
        <v>1265</v>
      </c>
      <c r="E468" s="22" t="s">
        <v>1266</v>
      </c>
      <c r="F468" s="22" t="s">
        <v>114</v>
      </c>
    </row>
    <row r="469" spans="1:6">
      <c r="A469" s="3" t="s">
        <v>1347</v>
      </c>
      <c r="B469" s="22" t="s">
        <v>1348</v>
      </c>
      <c r="C469" s="3" t="s">
        <v>1347</v>
      </c>
      <c r="D469" s="22" t="s">
        <v>1265</v>
      </c>
      <c r="E469" s="22" t="s">
        <v>1266</v>
      </c>
      <c r="F469" s="22" t="s">
        <v>114</v>
      </c>
    </row>
    <row r="470" spans="1:6">
      <c r="A470" s="3" t="s">
        <v>1349</v>
      </c>
      <c r="B470" s="22" t="s">
        <v>1350</v>
      </c>
      <c r="C470" s="3" t="s">
        <v>1349</v>
      </c>
      <c r="D470" s="22" t="s">
        <v>1265</v>
      </c>
      <c r="E470" s="22" t="s">
        <v>1266</v>
      </c>
      <c r="F470" s="22" t="s">
        <v>114</v>
      </c>
    </row>
    <row r="471" spans="1:6">
      <c r="A471" s="3" t="s">
        <v>1351</v>
      </c>
      <c r="B471" s="22" t="s">
        <v>1352</v>
      </c>
      <c r="C471" s="3" t="s">
        <v>1351</v>
      </c>
      <c r="D471" s="22" t="s">
        <v>1265</v>
      </c>
      <c r="E471" s="22" t="s">
        <v>1266</v>
      </c>
      <c r="F471" s="22" t="s">
        <v>114</v>
      </c>
    </row>
    <row r="472" spans="1:6">
      <c r="A472" s="3" t="s">
        <v>1353</v>
      </c>
      <c r="B472" s="22" t="s">
        <v>1354</v>
      </c>
      <c r="C472" s="3" t="s">
        <v>1353</v>
      </c>
      <c r="D472" s="22" t="s">
        <v>1265</v>
      </c>
      <c r="E472" s="22" t="s">
        <v>1266</v>
      </c>
      <c r="F472" s="22" t="s">
        <v>114</v>
      </c>
    </row>
    <row r="473" spans="1:6">
      <c r="A473" s="3" t="s">
        <v>1355</v>
      </c>
      <c r="B473" s="22" t="s">
        <v>1356</v>
      </c>
      <c r="C473" s="3" t="s">
        <v>1355</v>
      </c>
      <c r="D473" s="22" t="s">
        <v>1265</v>
      </c>
      <c r="E473" s="22" t="s">
        <v>1266</v>
      </c>
      <c r="F473" s="22" t="s">
        <v>114</v>
      </c>
    </row>
    <row r="474" spans="1:6">
      <c r="A474" s="3" t="s">
        <v>1357</v>
      </c>
      <c r="B474" s="22" t="s">
        <v>1358</v>
      </c>
      <c r="C474" s="3" t="s">
        <v>1357</v>
      </c>
      <c r="D474" s="22" t="s">
        <v>1265</v>
      </c>
      <c r="E474" s="22" t="s">
        <v>1359</v>
      </c>
      <c r="F474" s="22" t="s">
        <v>114</v>
      </c>
    </row>
    <row r="475" spans="1:6">
      <c r="A475" s="3" t="s">
        <v>1360</v>
      </c>
      <c r="B475" s="22" t="s">
        <v>1361</v>
      </c>
      <c r="C475" s="3" t="s">
        <v>1360</v>
      </c>
      <c r="D475" s="22" t="s">
        <v>1265</v>
      </c>
      <c r="E475" s="22" t="s">
        <v>1359</v>
      </c>
      <c r="F475" s="22" t="s">
        <v>114</v>
      </c>
    </row>
    <row r="476" spans="1:6">
      <c r="A476" s="3" t="s">
        <v>1362</v>
      </c>
      <c r="B476" s="22" t="s">
        <v>1363</v>
      </c>
      <c r="C476" s="3" t="s">
        <v>1362</v>
      </c>
      <c r="D476" s="22" t="s">
        <v>1265</v>
      </c>
      <c r="E476" s="22" t="s">
        <v>1359</v>
      </c>
      <c r="F476" s="22" t="s">
        <v>114</v>
      </c>
    </row>
    <row r="477" spans="1:6">
      <c r="A477" s="3" t="s">
        <v>1364</v>
      </c>
      <c r="B477" s="22" t="s">
        <v>1365</v>
      </c>
      <c r="C477" s="3" t="s">
        <v>1364</v>
      </c>
      <c r="D477" s="22" t="s">
        <v>1265</v>
      </c>
      <c r="E477" s="22" t="s">
        <v>1359</v>
      </c>
      <c r="F477" s="22" t="s">
        <v>114</v>
      </c>
    </row>
    <row r="478" spans="1:6">
      <c r="A478" s="3" t="s">
        <v>1366</v>
      </c>
      <c r="B478" s="22" t="s">
        <v>1367</v>
      </c>
      <c r="C478" s="3" t="s">
        <v>1366</v>
      </c>
      <c r="D478" s="22" t="s">
        <v>1265</v>
      </c>
      <c r="E478" s="22" t="s">
        <v>1368</v>
      </c>
      <c r="F478" s="22" t="s">
        <v>114</v>
      </c>
    </row>
    <row r="479" spans="1:6">
      <c r="A479" s="3" t="s">
        <v>1369</v>
      </c>
      <c r="B479" s="22" t="s">
        <v>1370</v>
      </c>
      <c r="C479" s="3" t="s">
        <v>1369</v>
      </c>
      <c r="D479" s="22" t="s">
        <v>1265</v>
      </c>
      <c r="E479" s="22" t="s">
        <v>1368</v>
      </c>
      <c r="F479" s="22" t="s">
        <v>114</v>
      </c>
    </row>
    <row r="480" spans="1:6">
      <c r="A480" s="3" t="s">
        <v>1371</v>
      </c>
      <c r="B480" s="22" t="s">
        <v>1372</v>
      </c>
      <c r="C480" s="3" t="s">
        <v>1371</v>
      </c>
      <c r="D480" s="22" t="s">
        <v>1265</v>
      </c>
      <c r="E480" s="22" t="s">
        <v>1368</v>
      </c>
      <c r="F480" s="22" t="s">
        <v>114</v>
      </c>
    </row>
    <row r="481" spans="1:6">
      <c r="A481" s="3" t="s">
        <v>1373</v>
      </c>
      <c r="B481" s="22" t="s">
        <v>1374</v>
      </c>
      <c r="C481" s="3" t="s">
        <v>1373</v>
      </c>
      <c r="D481" s="22" t="s">
        <v>1265</v>
      </c>
      <c r="E481" s="22" t="s">
        <v>1368</v>
      </c>
      <c r="F481" s="22" t="s">
        <v>114</v>
      </c>
    </row>
    <row r="482" spans="1:6">
      <c r="A482" s="3" t="s">
        <v>1375</v>
      </c>
      <c r="B482" s="22" t="s">
        <v>1376</v>
      </c>
      <c r="C482" s="3" t="s">
        <v>1375</v>
      </c>
      <c r="D482" s="22" t="s">
        <v>1265</v>
      </c>
      <c r="E482" s="22" t="s">
        <v>1368</v>
      </c>
      <c r="F482" s="22" t="s">
        <v>114</v>
      </c>
    </row>
    <row r="483" spans="1:6">
      <c r="A483" s="3" t="s">
        <v>1377</v>
      </c>
      <c r="B483" s="22" t="s">
        <v>1378</v>
      </c>
      <c r="C483" s="3" t="s">
        <v>1377</v>
      </c>
      <c r="D483" s="22" t="s">
        <v>1265</v>
      </c>
      <c r="E483" s="22" t="s">
        <v>1379</v>
      </c>
      <c r="F483" s="22" t="s">
        <v>114</v>
      </c>
    </row>
    <row r="484" spans="1:6">
      <c r="A484" s="3" t="s">
        <v>1380</v>
      </c>
      <c r="B484" s="22" t="s">
        <v>1275</v>
      </c>
      <c r="C484" s="3" t="s">
        <v>1380</v>
      </c>
      <c r="D484" s="22" t="s">
        <v>1265</v>
      </c>
      <c r="E484" s="22" t="s">
        <v>1379</v>
      </c>
      <c r="F484" s="22" t="s">
        <v>114</v>
      </c>
    </row>
    <row r="485" spans="1:6">
      <c r="A485" s="3" t="s">
        <v>1381</v>
      </c>
      <c r="B485" s="22" t="s">
        <v>1382</v>
      </c>
      <c r="C485" s="3" t="s">
        <v>1381</v>
      </c>
      <c r="D485" s="22" t="s">
        <v>1265</v>
      </c>
      <c r="E485" s="22" t="s">
        <v>1379</v>
      </c>
      <c r="F485" s="22" t="s">
        <v>114</v>
      </c>
    </row>
    <row r="486" spans="1:6">
      <c r="A486" s="3" t="s">
        <v>1383</v>
      </c>
      <c r="B486" s="22" t="s">
        <v>1384</v>
      </c>
      <c r="C486" s="3" t="s">
        <v>1383</v>
      </c>
      <c r="D486" s="22" t="s">
        <v>1265</v>
      </c>
      <c r="E486" s="22" t="s">
        <v>1379</v>
      </c>
      <c r="F486" s="22" t="s">
        <v>114</v>
      </c>
    </row>
    <row r="487" spans="1:6">
      <c r="A487" s="3" t="s">
        <v>1385</v>
      </c>
      <c r="B487" s="22" t="s">
        <v>1281</v>
      </c>
      <c r="C487" s="3" t="s">
        <v>1385</v>
      </c>
      <c r="D487" s="22" t="s">
        <v>1265</v>
      </c>
      <c r="E487" s="22" t="s">
        <v>1379</v>
      </c>
      <c r="F487" s="22" t="s">
        <v>114</v>
      </c>
    </row>
    <row r="488" spans="1:6">
      <c r="A488" s="3" t="s">
        <v>1386</v>
      </c>
      <c r="B488" s="22" t="s">
        <v>1283</v>
      </c>
      <c r="C488" s="3" t="s">
        <v>1386</v>
      </c>
      <c r="D488" s="22" t="s">
        <v>1265</v>
      </c>
      <c r="E488" s="22" t="s">
        <v>1379</v>
      </c>
      <c r="F488" s="22" t="s">
        <v>114</v>
      </c>
    </row>
    <row r="489" spans="1:6">
      <c r="A489" s="3" t="s">
        <v>1387</v>
      </c>
      <c r="B489" s="22" t="s">
        <v>1285</v>
      </c>
      <c r="C489" s="3" t="s">
        <v>1387</v>
      </c>
      <c r="D489" s="22" t="s">
        <v>1265</v>
      </c>
      <c r="E489" s="22" t="s">
        <v>1379</v>
      </c>
      <c r="F489" s="22" t="s">
        <v>114</v>
      </c>
    </row>
    <row r="490" spans="1:6">
      <c r="A490" s="3" t="s">
        <v>1388</v>
      </c>
      <c r="B490" s="22" t="s">
        <v>1287</v>
      </c>
      <c r="C490" s="3" t="s">
        <v>1388</v>
      </c>
      <c r="D490" s="22" t="s">
        <v>1265</v>
      </c>
      <c r="E490" s="22" t="s">
        <v>1379</v>
      </c>
      <c r="F490" s="22" t="s">
        <v>114</v>
      </c>
    </row>
    <row r="491" spans="1:6">
      <c r="A491" s="3" t="s">
        <v>1389</v>
      </c>
      <c r="B491" s="22" t="s">
        <v>1390</v>
      </c>
      <c r="C491" s="3" t="s">
        <v>1389</v>
      </c>
      <c r="D491" s="22" t="s">
        <v>1265</v>
      </c>
      <c r="E491" s="22" t="s">
        <v>1379</v>
      </c>
      <c r="F491" s="22" t="s">
        <v>114</v>
      </c>
    </row>
    <row r="492" spans="1:6">
      <c r="A492" s="3" t="s">
        <v>1391</v>
      </c>
      <c r="B492" s="22" t="s">
        <v>1392</v>
      </c>
      <c r="C492" s="3" t="s">
        <v>1391</v>
      </c>
      <c r="D492" s="22" t="s">
        <v>1265</v>
      </c>
      <c r="E492" s="22" t="s">
        <v>1379</v>
      </c>
      <c r="F492" s="22" t="s">
        <v>114</v>
      </c>
    </row>
    <row r="493" spans="1:6">
      <c r="A493" s="3" t="s">
        <v>1393</v>
      </c>
      <c r="B493" s="22" t="s">
        <v>1394</v>
      </c>
      <c r="C493" s="3" t="s">
        <v>1393</v>
      </c>
      <c r="D493" s="22" t="s">
        <v>1265</v>
      </c>
      <c r="E493" s="22" t="s">
        <v>1379</v>
      </c>
      <c r="F493" s="22" t="s">
        <v>114</v>
      </c>
    </row>
    <row r="494" spans="1:6">
      <c r="A494" s="3" t="s">
        <v>1395</v>
      </c>
      <c r="B494" s="22" t="s">
        <v>1396</v>
      </c>
      <c r="C494" s="3" t="s">
        <v>1395</v>
      </c>
      <c r="D494" s="22" t="s">
        <v>1265</v>
      </c>
      <c r="E494" s="22" t="s">
        <v>1379</v>
      </c>
      <c r="F494" s="22" t="s">
        <v>114</v>
      </c>
    </row>
    <row r="495" spans="1:6">
      <c r="A495" s="3" t="s">
        <v>1397</v>
      </c>
      <c r="B495" s="22" t="s">
        <v>1398</v>
      </c>
      <c r="C495" s="3" t="s">
        <v>1397</v>
      </c>
      <c r="D495" s="22" t="s">
        <v>1312</v>
      </c>
      <c r="E495" s="22" t="s">
        <v>1398</v>
      </c>
      <c r="F495" s="22" t="s">
        <v>114</v>
      </c>
    </row>
    <row r="496" spans="1:6">
      <c r="A496" s="3" t="s">
        <v>1399</v>
      </c>
      <c r="B496" s="22" t="s">
        <v>1361</v>
      </c>
      <c r="C496" s="3" t="s">
        <v>1399</v>
      </c>
      <c r="D496" s="22" t="s">
        <v>1312</v>
      </c>
      <c r="E496" s="22" t="s">
        <v>1398</v>
      </c>
      <c r="F496" s="22" t="s">
        <v>114</v>
      </c>
    </row>
    <row r="497" spans="1:6">
      <c r="A497" s="3" t="s">
        <v>1400</v>
      </c>
      <c r="B497" s="22" t="s">
        <v>1401</v>
      </c>
      <c r="C497" s="3" t="s">
        <v>1400</v>
      </c>
      <c r="D497" s="22" t="s">
        <v>1312</v>
      </c>
      <c r="E497" s="22" t="s">
        <v>1398</v>
      </c>
      <c r="F497" s="22" t="s">
        <v>114</v>
      </c>
    </row>
    <row r="498" spans="1:6">
      <c r="A498" s="3" t="s">
        <v>1402</v>
      </c>
      <c r="B498" s="22" t="s">
        <v>1403</v>
      </c>
      <c r="C498" s="3" t="s">
        <v>1402</v>
      </c>
      <c r="D498" s="22" t="s">
        <v>1312</v>
      </c>
      <c r="E498" s="22" t="s">
        <v>1404</v>
      </c>
      <c r="F498" s="22" t="s">
        <v>114</v>
      </c>
    </row>
    <row r="499" spans="1:6">
      <c r="A499" s="3" t="s">
        <v>1405</v>
      </c>
      <c r="B499" s="22" t="s">
        <v>1406</v>
      </c>
      <c r="C499" s="3" t="s">
        <v>1405</v>
      </c>
      <c r="D499" s="22" t="s">
        <v>1312</v>
      </c>
      <c r="E499" s="22" t="s">
        <v>1404</v>
      </c>
      <c r="F499" s="22" t="s">
        <v>114</v>
      </c>
    </row>
    <row r="500" spans="1:6">
      <c r="A500" s="3" t="s">
        <v>1407</v>
      </c>
      <c r="B500" s="22" t="s">
        <v>1408</v>
      </c>
      <c r="C500" s="3" t="s">
        <v>1407</v>
      </c>
      <c r="D500" s="22" t="s">
        <v>1312</v>
      </c>
      <c r="E500" s="22" t="s">
        <v>1404</v>
      </c>
      <c r="F500" s="22" t="s">
        <v>114</v>
      </c>
    </row>
    <row r="501" spans="1:6">
      <c r="A501" s="3" t="s">
        <v>1409</v>
      </c>
      <c r="B501" s="22" t="s">
        <v>1410</v>
      </c>
      <c r="C501" s="3" t="s">
        <v>1409</v>
      </c>
      <c r="D501" s="22" t="s">
        <v>1312</v>
      </c>
      <c r="E501" s="22" t="s">
        <v>1411</v>
      </c>
      <c r="F501" s="22" t="s">
        <v>114</v>
      </c>
    </row>
    <row r="502" spans="1:6">
      <c r="A502" s="3" t="s">
        <v>1412</v>
      </c>
      <c r="B502" s="22" t="s">
        <v>1413</v>
      </c>
      <c r="C502" s="3" t="s">
        <v>1412</v>
      </c>
      <c r="D502" s="22" t="s">
        <v>1265</v>
      </c>
      <c r="E502" s="22" t="s">
        <v>1413</v>
      </c>
      <c r="F502" s="22" t="s">
        <v>114</v>
      </c>
    </row>
    <row r="503" spans="1:6">
      <c r="A503" s="3" t="s">
        <v>1414</v>
      </c>
      <c r="B503" s="22" t="s">
        <v>1415</v>
      </c>
      <c r="C503" s="3" t="s">
        <v>1414</v>
      </c>
      <c r="D503" s="22" t="s">
        <v>1265</v>
      </c>
      <c r="E503" s="22" t="s">
        <v>1413</v>
      </c>
      <c r="F503" s="22" t="s">
        <v>114</v>
      </c>
    </row>
    <row r="504" spans="1:6">
      <c r="A504" s="3" t="s">
        <v>1416</v>
      </c>
      <c r="B504" s="22" t="s">
        <v>1417</v>
      </c>
      <c r="C504" s="3" t="s">
        <v>1416</v>
      </c>
      <c r="D504" s="22" t="s">
        <v>1265</v>
      </c>
      <c r="E504" s="22" t="s">
        <v>1413</v>
      </c>
      <c r="F504" s="22" t="s">
        <v>114</v>
      </c>
    </row>
    <row r="505" spans="1:6">
      <c r="A505" s="3" t="s">
        <v>1418</v>
      </c>
      <c r="B505" s="22" t="s">
        <v>1419</v>
      </c>
      <c r="C505" s="3" t="s">
        <v>1418</v>
      </c>
      <c r="D505" s="22" t="s">
        <v>1265</v>
      </c>
      <c r="E505" s="22" t="s">
        <v>1413</v>
      </c>
      <c r="F505" s="22" t="s">
        <v>114</v>
      </c>
    </row>
    <row r="506" spans="1:6">
      <c r="A506" s="3" t="s">
        <v>1420</v>
      </c>
      <c r="B506" s="22" t="s">
        <v>1421</v>
      </c>
      <c r="C506" s="3" t="s">
        <v>1420</v>
      </c>
      <c r="D506" s="22" t="s">
        <v>1265</v>
      </c>
      <c r="E506" s="22" t="s">
        <v>1413</v>
      </c>
      <c r="F506" s="22" t="s">
        <v>114</v>
      </c>
    </row>
    <row r="507" spans="1:6">
      <c r="A507" s="3" t="s">
        <v>1422</v>
      </c>
      <c r="B507" s="22" t="s">
        <v>1423</v>
      </c>
      <c r="C507" s="3" t="s">
        <v>1422</v>
      </c>
      <c r="D507" s="22" t="s">
        <v>1312</v>
      </c>
      <c r="E507" s="22" t="s">
        <v>1423</v>
      </c>
      <c r="F507" s="22" t="s">
        <v>114</v>
      </c>
    </row>
    <row r="508" spans="1:6">
      <c r="A508" s="3" t="s">
        <v>1424</v>
      </c>
      <c r="B508" s="22" t="s">
        <v>1425</v>
      </c>
      <c r="C508" s="3" t="s">
        <v>1424</v>
      </c>
      <c r="D508" s="22" t="s">
        <v>1312</v>
      </c>
      <c r="E508" s="22" t="s">
        <v>1425</v>
      </c>
      <c r="F508" s="22" t="s">
        <v>114</v>
      </c>
    </row>
    <row r="509" spans="1:6">
      <c r="A509" s="3" t="s">
        <v>1426</v>
      </c>
      <c r="B509" s="22" t="s">
        <v>1427</v>
      </c>
      <c r="C509" s="3" t="s">
        <v>1426</v>
      </c>
      <c r="D509" s="22" t="s">
        <v>1265</v>
      </c>
      <c r="E509" s="22" t="s">
        <v>1428</v>
      </c>
      <c r="F509" s="22" t="s">
        <v>114</v>
      </c>
    </row>
    <row r="510" spans="1:6">
      <c r="A510" s="3" t="s">
        <v>1429</v>
      </c>
      <c r="B510" s="22" t="s">
        <v>1430</v>
      </c>
      <c r="C510" s="3" t="s">
        <v>1429</v>
      </c>
      <c r="D510" s="22" t="s">
        <v>1270</v>
      </c>
      <c r="E510" s="22" t="s">
        <v>1270</v>
      </c>
      <c r="F510" s="22" t="s">
        <v>1267</v>
      </c>
    </row>
    <row r="511" spans="1:6">
      <c r="A511" s="3" t="s">
        <v>1431</v>
      </c>
      <c r="B511" s="22" t="s">
        <v>1432</v>
      </c>
      <c r="C511" s="3" t="s">
        <v>1431</v>
      </c>
      <c r="D511" s="22" t="s">
        <v>1312</v>
      </c>
      <c r="E511" s="22" t="s">
        <v>1433</v>
      </c>
      <c r="F511" s="22" t="s">
        <v>114</v>
      </c>
    </row>
    <row r="512" spans="1:6">
      <c r="A512" s="3" t="s">
        <v>1434</v>
      </c>
      <c r="B512" s="22" t="s">
        <v>1435</v>
      </c>
      <c r="C512" s="3" t="s">
        <v>1434</v>
      </c>
      <c r="D512" s="22" t="s">
        <v>1312</v>
      </c>
      <c r="E512" s="22" t="s">
        <v>1436</v>
      </c>
      <c r="F512" s="22" t="s">
        <v>114</v>
      </c>
    </row>
    <row r="513" spans="1:6">
      <c r="A513" s="3" t="s">
        <v>1437</v>
      </c>
      <c r="B513" s="22" t="s">
        <v>1438</v>
      </c>
      <c r="C513" s="3" t="s">
        <v>1437</v>
      </c>
      <c r="D513" s="22" t="s">
        <v>1312</v>
      </c>
      <c r="E513" s="22" t="s">
        <v>1438</v>
      </c>
      <c r="F513" s="22" t="s">
        <v>114</v>
      </c>
    </row>
    <row r="514" spans="1:6">
      <c r="A514" s="3" t="s">
        <v>1439</v>
      </c>
      <c r="B514" s="22" t="s">
        <v>1440</v>
      </c>
      <c r="C514" s="3" t="s">
        <v>1439</v>
      </c>
      <c r="D514" s="22" t="s">
        <v>1270</v>
      </c>
      <c r="E514" s="22" t="s">
        <v>1271</v>
      </c>
      <c r="F514" s="22" t="s">
        <v>1267</v>
      </c>
    </row>
    <row r="515" spans="1:6">
      <c r="A515" s="3" t="s">
        <v>1441</v>
      </c>
      <c r="B515" s="22" t="s">
        <v>1442</v>
      </c>
      <c r="C515" s="3" t="s">
        <v>1441</v>
      </c>
      <c r="D515" s="22"/>
      <c r="E515" s="22"/>
      <c r="F515" s="22"/>
    </row>
    <row r="516" spans="1:6">
      <c r="A516" s="3" t="s">
        <v>1443</v>
      </c>
      <c r="B516" s="22" t="s">
        <v>1444</v>
      </c>
      <c r="C516" s="3" t="s">
        <v>1443</v>
      </c>
      <c r="D516" s="22"/>
      <c r="E516" s="22"/>
      <c r="F516" s="22"/>
    </row>
    <row r="517" spans="1:6">
      <c r="A517" s="3" t="s">
        <v>1445</v>
      </c>
      <c r="B517" s="22" t="s">
        <v>1446</v>
      </c>
      <c r="C517" s="3" t="s">
        <v>1445</v>
      </c>
      <c r="D517" s="22"/>
      <c r="E517" s="22"/>
      <c r="F517" s="22"/>
    </row>
    <row r="518" spans="1:6">
      <c r="A518" s="3" t="s">
        <v>1447</v>
      </c>
      <c r="B518" s="22" t="s">
        <v>1448</v>
      </c>
      <c r="C518" s="3" t="s">
        <v>1447</v>
      </c>
      <c r="D518" s="22"/>
      <c r="E518" s="22"/>
      <c r="F518" s="22"/>
    </row>
    <row r="519" spans="1:6">
      <c r="A519" s="3" t="s">
        <v>1449</v>
      </c>
      <c r="B519" s="22" t="s">
        <v>1450</v>
      </c>
      <c r="C519" s="3" t="s">
        <v>1449</v>
      </c>
      <c r="D519" s="22"/>
      <c r="E519" s="22"/>
      <c r="F519" s="22"/>
    </row>
    <row r="520" spans="1:6">
      <c r="A520" s="3" t="s">
        <v>1451</v>
      </c>
      <c r="B520" s="22" t="s">
        <v>1452</v>
      </c>
      <c r="C520" s="3" t="s">
        <v>1451</v>
      </c>
      <c r="D520" s="22"/>
      <c r="E520" s="22"/>
      <c r="F520" s="22"/>
    </row>
    <row r="521" spans="1:6">
      <c r="A521" s="3" t="s">
        <v>1453</v>
      </c>
      <c r="B521" s="22" t="s">
        <v>1454</v>
      </c>
      <c r="C521" s="3" t="s">
        <v>1453</v>
      </c>
      <c r="D521" s="22"/>
      <c r="E521" s="22"/>
      <c r="F521" s="22"/>
    </row>
    <row r="522" spans="1:6">
      <c r="A522" s="3" t="s">
        <v>1455</v>
      </c>
      <c r="B522" s="22" t="s">
        <v>1456</v>
      </c>
      <c r="C522" s="3" t="s">
        <v>1455</v>
      </c>
      <c r="D522" s="22"/>
      <c r="E522" s="22"/>
      <c r="F522" s="22"/>
    </row>
    <row r="523" spans="1:6">
      <c r="A523" s="3" t="s">
        <v>1457</v>
      </c>
      <c r="B523" s="22" t="s">
        <v>1458</v>
      </c>
      <c r="C523" s="3" t="s">
        <v>1457</v>
      </c>
      <c r="D523" s="22"/>
      <c r="E523" s="22"/>
      <c r="F523" s="22"/>
    </row>
    <row r="524" spans="1:6">
      <c r="A524" s="3" t="s">
        <v>1459</v>
      </c>
      <c r="B524" s="22" t="s">
        <v>1460</v>
      </c>
      <c r="C524" s="3" t="s">
        <v>1459</v>
      </c>
      <c r="D524" s="22"/>
      <c r="E524" s="22"/>
      <c r="F524" s="22"/>
    </row>
    <row r="525" spans="1:6">
      <c r="A525" s="3" t="s">
        <v>1461</v>
      </c>
      <c r="B525" s="22" t="s">
        <v>1462</v>
      </c>
      <c r="C525" s="3" t="s">
        <v>1461</v>
      </c>
      <c r="D525" s="22"/>
      <c r="E525" s="22"/>
      <c r="F525" s="22"/>
    </row>
    <row r="526" spans="1:6">
      <c r="A526" s="3" t="s">
        <v>1463</v>
      </c>
      <c r="B526" s="22" t="s">
        <v>1464</v>
      </c>
      <c r="C526" s="3" t="s">
        <v>1463</v>
      </c>
      <c r="D526" s="22"/>
      <c r="E526" s="22"/>
      <c r="F526" s="22"/>
    </row>
    <row r="527" spans="1:6">
      <c r="A527" s="3" t="s">
        <v>1465</v>
      </c>
      <c r="B527" s="22" t="s">
        <v>1466</v>
      </c>
      <c r="C527" s="3" t="s">
        <v>1465</v>
      </c>
      <c r="D527" s="22"/>
      <c r="E527" s="22"/>
      <c r="F527" s="22"/>
    </row>
    <row r="528" spans="1:6">
      <c r="A528" s="3" t="s">
        <v>1467</v>
      </c>
      <c r="B528" s="22" t="s">
        <v>1468</v>
      </c>
      <c r="C528" s="3" t="s">
        <v>1467</v>
      </c>
      <c r="D528" s="22"/>
      <c r="E528" s="22"/>
      <c r="F528" s="22"/>
    </row>
    <row r="529" spans="1:6">
      <c r="A529" s="3" t="s">
        <v>1469</v>
      </c>
      <c r="B529" s="22" t="s">
        <v>1470</v>
      </c>
      <c r="C529" s="3" t="s">
        <v>1469</v>
      </c>
      <c r="D529" s="22"/>
      <c r="E529" s="22"/>
      <c r="F529" s="22"/>
    </row>
    <row r="530" spans="1:6">
      <c r="A530" s="3" t="s">
        <v>1471</v>
      </c>
      <c r="B530" s="22" t="s">
        <v>1472</v>
      </c>
      <c r="C530" s="3" t="s">
        <v>1471</v>
      </c>
      <c r="D530" s="22"/>
      <c r="E530" s="22"/>
      <c r="F530" s="22"/>
    </row>
    <row r="531" spans="1:6">
      <c r="A531" s="3" t="s">
        <v>1473</v>
      </c>
      <c r="B531" s="22" t="s">
        <v>1474</v>
      </c>
      <c r="C531" s="3" t="s">
        <v>1473</v>
      </c>
      <c r="D531" s="22"/>
      <c r="E531" s="22"/>
      <c r="F531" s="22"/>
    </row>
    <row r="532" spans="1:6">
      <c r="A532" s="3" t="s">
        <v>1475</v>
      </c>
      <c r="B532" s="22" t="s">
        <v>1476</v>
      </c>
      <c r="C532" s="3" t="s">
        <v>1475</v>
      </c>
      <c r="D532" s="22"/>
      <c r="E532" s="22"/>
      <c r="F532" s="22"/>
    </row>
    <row r="533" spans="1:6">
      <c r="A533" s="3" t="s">
        <v>1477</v>
      </c>
      <c r="B533" s="22" t="s">
        <v>1478</v>
      </c>
      <c r="C533" s="3" t="s">
        <v>1477</v>
      </c>
      <c r="D533" s="22"/>
      <c r="E533" s="22"/>
      <c r="F533" s="22"/>
    </row>
    <row r="534" spans="1:6">
      <c r="A534" s="3" t="s">
        <v>1479</v>
      </c>
      <c r="B534" s="22" t="s">
        <v>1480</v>
      </c>
      <c r="C534" s="3" t="s">
        <v>1479</v>
      </c>
      <c r="D534" s="22"/>
      <c r="E534" s="22"/>
      <c r="F534" s="22"/>
    </row>
    <row r="535" spans="1:6">
      <c r="A535" s="3" t="s">
        <v>1481</v>
      </c>
      <c r="B535" s="22" t="s">
        <v>1482</v>
      </c>
      <c r="C535" s="3" t="s">
        <v>1481</v>
      </c>
      <c r="D535" s="22"/>
      <c r="E535" s="22"/>
      <c r="F535" s="22"/>
    </row>
    <row r="536" spans="1:6">
      <c r="A536" s="3" t="s">
        <v>1483</v>
      </c>
      <c r="B536" s="22" t="s">
        <v>1484</v>
      </c>
      <c r="C536" s="3" t="s">
        <v>1483</v>
      </c>
      <c r="D536" s="22"/>
      <c r="E536" s="22"/>
      <c r="F536" s="22"/>
    </row>
    <row r="537" spans="1:6">
      <c r="A537" s="3" t="s">
        <v>1485</v>
      </c>
      <c r="B537" s="22" t="s">
        <v>1486</v>
      </c>
      <c r="C537" s="3" t="s">
        <v>1485</v>
      </c>
      <c r="D537" s="22"/>
      <c r="E537" s="22"/>
      <c r="F537" s="22"/>
    </row>
    <row r="538" spans="1:6">
      <c r="A538" s="3" t="s">
        <v>1487</v>
      </c>
      <c r="B538" s="22" t="s">
        <v>1488</v>
      </c>
      <c r="C538" s="3" t="s">
        <v>1487</v>
      </c>
      <c r="D538" s="22"/>
      <c r="E538" s="22"/>
      <c r="F538" s="22"/>
    </row>
    <row r="539" spans="1:6">
      <c r="A539" s="3" t="s">
        <v>1489</v>
      </c>
      <c r="B539" s="22" t="s">
        <v>1490</v>
      </c>
      <c r="C539" s="3" t="s">
        <v>1489</v>
      </c>
      <c r="D539" s="22"/>
      <c r="E539" s="22"/>
      <c r="F539" s="22"/>
    </row>
    <row r="540" spans="1:6">
      <c r="A540" s="3" t="s">
        <v>1491</v>
      </c>
      <c r="B540" s="22" t="s">
        <v>1492</v>
      </c>
      <c r="C540" s="3" t="s">
        <v>1491</v>
      </c>
      <c r="D540" s="22"/>
      <c r="E540" s="22"/>
      <c r="F540" s="22"/>
    </row>
    <row r="541" spans="1:6">
      <c r="A541" s="3" t="s">
        <v>1493</v>
      </c>
      <c r="B541" s="22" t="s">
        <v>1494</v>
      </c>
      <c r="C541" s="3" t="s">
        <v>1493</v>
      </c>
      <c r="D541" s="22"/>
      <c r="E541" s="22"/>
      <c r="F541" s="22"/>
    </row>
    <row r="542" spans="1:6">
      <c r="A542" s="3" t="s">
        <v>1495</v>
      </c>
      <c r="B542" s="22" t="s">
        <v>1496</v>
      </c>
      <c r="C542" s="3" t="s">
        <v>1495</v>
      </c>
      <c r="D542" s="22"/>
      <c r="E542" s="22"/>
      <c r="F542" s="22"/>
    </row>
    <row r="543" spans="1:6">
      <c r="A543" s="3" t="s">
        <v>1497</v>
      </c>
      <c r="B543" s="22" t="s">
        <v>1498</v>
      </c>
      <c r="C543" s="3" t="s">
        <v>1497</v>
      </c>
      <c r="D543" s="22"/>
      <c r="E543" s="22"/>
      <c r="F543" s="22"/>
    </row>
    <row r="544" spans="1:6">
      <c r="A544" s="3" t="s">
        <v>1499</v>
      </c>
      <c r="B544" s="22" t="s">
        <v>1500</v>
      </c>
      <c r="C544" s="3" t="s">
        <v>1499</v>
      </c>
      <c r="D544" s="22"/>
      <c r="E544" s="22"/>
      <c r="F544" s="22"/>
    </row>
    <row r="545" spans="1:6">
      <c r="A545" s="3" t="s">
        <v>1501</v>
      </c>
      <c r="B545" s="22" t="s">
        <v>1502</v>
      </c>
      <c r="C545" s="3" t="s">
        <v>1501</v>
      </c>
      <c r="D545" s="22"/>
      <c r="E545" s="22"/>
      <c r="F545" s="22"/>
    </row>
    <row r="546" spans="1:6">
      <c r="A546" s="3" t="s">
        <v>1503</v>
      </c>
      <c r="B546" s="22" t="s">
        <v>1504</v>
      </c>
      <c r="C546" s="3" t="s">
        <v>1503</v>
      </c>
      <c r="D546" s="22"/>
      <c r="E546" s="22"/>
      <c r="F546" s="22"/>
    </row>
    <row r="547" spans="1:6">
      <c r="A547" s="3" t="s">
        <v>1505</v>
      </c>
      <c r="B547" s="22" t="s">
        <v>1506</v>
      </c>
      <c r="C547" s="3" t="s">
        <v>1505</v>
      </c>
      <c r="D547" s="22"/>
      <c r="E547" s="22"/>
      <c r="F547" s="22"/>
    </row>
    <row r="548" spans="1:6">
      <c r="A548" s="3" t="s">
        <v>1507</v>
      </c>
      <c r="B548" s="22" t="s">
        <v>1508</v>
      </c>
      <c r="C548" s="3" t="s">
        <v>1507</v>
      </c>
      <c r="D548" s="22"/>
      <c r="E548" s="22"/>
      <c r="F548" s="22"/>
    </row>
    <row r="549" spans="1:6">
      <c r="A549" s="3" t="s">
        <v>1509</v>
      </c>
      <c r="B549" s="22" t="s">
        <v>1510</v>
      </c>
      <c r="C549" s="3" t="s">
        <v>1509</v>
      </c>
      <c r="D549" s="22"/>
      <c r="E549" s="22"/>
      <c r="F549" s="22"/>
    </row>
    <row r="550" spans="1:6">
      <c r="A550" s="3" t="s">
        <v>1511</v>
      </c>
      <c r="B550" s="22" t="s">
        <v>1512</v>
      </c>
      <c r="C550" s="3" t="s">
        <v>1511</v>
      </c>
      <c r="D550" s="22"/>
      <c r="E550" s="22"/>
      <c r="F550" s="22"/>
    </row>
    <row r="551" spans="1:6">
      <c r="A551" s="3" t="s">
        <v>1513</v>
      </c>
      <c r="B551" s="22" t="s">
        <v>1514</v>
      </c>
      <c r="C551" s="3" t="s">
        <v>1513</v>
      </c>
      <c r="D551" s="22"/>
      <c r="E551" s="22"/>
      <c r="F551" s="22"/>
    </row>
    <row r="552" spans="1:6">
      <c r="A552" s="3" t="s">
        <v>1515</v>
      </c>
      <c r="B552" s="22" t="s">
        <v>1516</v>
      </c>
      <c r="C552" s="3" t="s">
        <v>1515</v>
      </c>
      <c r="D552" s="22"/>
      <c r="E552" s="22"/>
      <c r="F552" s="22"/>
    </row>
    <row r="553" spans="1:6">
      <c r="A553" s="3" t="s">
        <v>1517</v>
      </c>
      <c r="B553" s="22" t="s">
        <v>1518</v>
      </c>
      <c r="C553" s="3" t="s">
        <v>1517</v>
      </c>
      <c r="D553" s="22"/>
      <c r="E553" s="22"/>
      <c r="F553" s="22"/>
    </row>
    <row r="554" spans="1:6">
      <c r="A554" s="3" t="s">
        <v>1519</v>
      </c>
      <c r="B554" s="22" t="s">
        <v>1520</v>
      </c>
      <c r="C554" s="3" t="s">
        <v>1519</v>
      </c>
      <c r="D554" s="22"/>
      <c r="E554" s="22"/>
      <c r="F554" s="22"/>
    </row>
    <row r="555" spans="1:6">
      <c r="A555" s="3" t="s">
        <v>1521</v>
      </c>
      <c r="B555" s="22" t="s">
        <v>1522</v>
      </c>
      <c r="C555" s="3" t="s">
        <v>1521</v>
      </c>
      <c r="D555" s="22"/>
      <c r="E555" s="22"/>
      <c r="F555" s="22"/>
    </row>
    <row r="556" spans="1:6">
      <c r="A556" s="3" t="s">
        <v>1523</v>
      </c>
      <c r="B556" s="22" t="s">
        <v>1524</v>
      </c>
      <c r="C556" s="3" t="s">
        <v>1523</v>
      </c>
      <c r="D556" s="22"/>
      <c r="E556" s="22"/>
      <c r="F556" s="22"/>
    </row>
    <row r="557" spans="1:6">
      <c r="A557" s="3" t="s">
        <v>1525</v>
      </c>
      <c r="B557" s="22" t="s">
        <v>1526</v>
      </c>
      <c r="C557" s="3" t="s">
        <v>1525</v>
      </c>
      <c r="D557" s="22"/>
      <c r="E557" s="22"/>
      <c r="F557" s="22"/>
    </row>
    <row r="558" spans="1:6">
      <c r="A558" s="3" t="s">
        <v>1527</v>
      </c>
      <c r="B558" s="22" t="s">
        <v>1528</v>
      </c>
      <c r="C558" s="3" t="s">
        <v>1527</v>
      </c>
      <c r="D558" s="22"/>
      <c r="E558" s="22"/>
      <c r="F558" s="22"/>
    </row>
    <row r="559" spans="1:6">
      <c r="A559" s="3" t="s">
        <v>1529</v>
      </c>
      <c r="B559" s="22" t="s">
        <v>1530</v>
      </c>
      <c r="C559" s="3" t="s">
        <v>1529</v>
      </c>
      <c r="D559" s="22"/>
      <c r="E559" s="22"/>
      <c r="F559" s="22"/>
    </row>
    <row r="560" spans="1:6">
      <c r="A560" s="3" t="s">
        <v>1531</v>
      </c>
      <c r="B560" s="22" t="s">
        <v>1532</v>
      </c>
      <c r="C560" s="3" t="s">
        <v>1531</v>
      </c>
      <c r="D560" s="22"/>
      <c r="E560" s="22"/>
      <c r="F560" s="22"/>
    </row>
    <row r="561" spans="1:6">
      <c r="A561" s="3" t="s">
        <v>1533</v>
      </c>
      <c r="B561" s="22" t="s">
        <v>1534</v>
      </c>
      <c r="C561" s="3" t="s">
        <v>1533</v>
      </c>
      <c r="D561" s="22"/>
      <c r="E561" s="22"/>
      <c r="F561" s="22"/>
    </row>
    <row r="562" spans="1:6">
      <c r="A562" s="3"/>
      <c r="B562" s="25"/>
      <c r="C562" s="25"/>
      <c r="D562" s="22"/>
      <c r="E562" s="25"/>
      <c r="F562" s="25"/>
    </row>
    <row r="563" spans="1:6">
      <c r="A563" s="3"/>
      <c r="B563" s="25"/>
      <c r="C563" s="25"/>
      <c r="D563" s="22"/>
      <c r="E563" s="25"/>
      <c r="F563" s="25"/>
    </row>
    <row r="564" spans="1:6">
      <c r="A564" s="26" t="s">
        <v>1535</v>
      </c>
      <c r="B564" s="27"/>
      <c r="C564" s="27"/>
      <c r="D564" s="26"/>
      <c r="E564" s="27"/>
      <c r="F564" s="27"/>
    </row>
    <row r="565" spans="1:6"/>
  </sheetData>
  <autoFilter ref="A1:G561"/>
  <pageMargins left="0.7" right="0.7" top="0.78740157499999996" bottom="0.78740157499999996" header="0.3" footer="0.3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P_Oblast xmlns="4c7af1d2-5be2-4faf-b130-39baa7c9f707">3</IP_Oblast>
    <IP_PlatnostOd xmlns="4c7af1d2-5be2-4faf-b130-39baa7c9f707">2016-12-31T23:00:00+00:00</IP_PlatnostOd>
    <Typ_x0020_dokumentu xmlns="ed81b27d-22d0-49f0-abb9-6858e255734c">Kalkulace</Typ_x0020_dokumentu>
    <IP_TypKalkulace xmlns="4c7af1d2-5be2-4faf-b130-39baa7c9f707">Smluvní</IP_TypKalkulace>
    <Forma_x0020_ceny xmlns="ed81b27d-22d0-49f0-abb9-6858e255734c">Jednosložková</Forma_x0020_ceny>
    <IP_Obec1 xmlns="4c7af1d2-5be2-4faf-b130-39baa7c9f707">678</IP_Obec1>
    <Status xmlns="ed81b27d-22d0-49f0-abb9-6858e255734c">Rozpracovaná</Status>
    <IP_Rok xmlns="4c7af1d2-5be2-4faf-b130-39baa7c9f707">2017</IP_Rok>
    <IP_Stredisko xmlns="4c7af1d2-5be2-4faf-b130-39baa7c9f707">16</IP_Stredisk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20D56039E34E4888076D904F016305" ma:contentTypeVersion="19" ma:contentTypeDescription="Vytvoří nový dokument" ma:contentTypeScope="" ma:versionID="246416bcad700e60aa01f301443c8538">
  <xsd:schema xmlns:xsd="http://www.w3.org/2001/XMLSchema" xmlns:xs="http://www.w3.org/2001/XMLSchema" xmlns:p="http://schemas.microsoft.com/office/2006/metadata/properties" xmlns:ns2="ed81b27d-22d0-49f0-abb9-6858e255734c" xmlns:ns3="4c7af1d2-5be2-4faf-b130-39baa7c9f707" targetNamespace="http://schemas.microsoft.com/office/2006/metadata/properties" ma:root="true" ma:fieldsID="8dac531295e7063c9e9419789aaa6326" ns2:_="" ns3:_="">
    <xsd:import namespace="ed81b27d-22d0-49f0-abb9-6858e255734c"/>
    <xsd:import namespace="4c7af1d2-5be2-4faf-b130-39baa7c9f707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3:IP_Obec1" minOccurs="0"/>
                <xsd:element ref="ns2:Forma_x0020_ceny" minOccurs="0"/>
                <xsd:element ref="ns2:Typ_x0020_dokumentu" minOccurs="0"/>
                <xsd:element ref="ns3:IP_Oblast" minOccurs="0"/>
                <xsd:element ref="ns3:IP_PlatnostOd" minOccurs="0"/>
                <xsd:element ref="ns3:IP_Rok" minOccurs="0"/>
                <xsd:element ref="ns3:IP_Stredisko" minOccurs="0"/>
                <xsd:element ref="ns3:IP_TypKalkul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b27d-22d0-49f0-abb9-6858e255734c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Rozpracovaná" ma:description="informace ke zveřejnění konečné verze" ma:format="Dropdown" ma:internalName="Status">
      <xsd:simpleType>
        <xsd:restriction base="dms:Choice">
          <xsd:enumeration value="Platná"/>
          <xsd:enumeration value="Rozpracovaná"/>
          <xsd:enumeration value="Podklad"/>
          <xsd:enumeration value="Ostatní"/>
        </xsd:restriction>
      </xsd:simpleType>
    </xsd:element>
    <xsd:element name="Forma_x0020_ceny" ma:index="4" nillable="true" ma:displayName="Forma ceny" ma:default="Nesledováno" ma:description="detail výpočtu" ma:format="Dropdown" ma:internalName="Forma_x0020_ceny">
      <xsd:simpleType>
        <xsd:restriction base="dms:Choice">
          <xsd:enumeration value="Jednosložková"/>
          <xsd:enumeration value="Dvousložková"/>
          <xsd:enumeration value="Nesledováno"/>
        </xsd:restriction>
      </xsd:simpleType>
    </xsd:element>
    <xsd:element name="Typ_x0020_dokumentu" ma:index="5" nillable="true" ma:displayName="Typ dokumentu" ma:default="Interní podklad" ma:description="detail, zda se jedná o plán nebo vyúčtování apod." ma:format="Dropdown" ma:internalName="Typ_x0020_dokumentu">
      <xsd:simpleType>
        <xsd:restriction base="dms:Choice">
          <xsd:enumeration value="Kalkulace"/>
          <xsd:enumeration value="Vyúčtování"/>
          <xsd:enumeration value="Interní podklad"/>
          <xsd:enumeration value="Rozšířený materiál"/>
          <xsd:enumeration value="Ostatní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af1d2-5be2-4faf-b130-39baa7c9f707" elementFormDefault="qualified">
    <xsd:import namespace="http://schemas.microsoft.com/office/2006/documentManagement/types"/>
    <xsd:import namespace="http://schemas.microsoft.com/office/infopath/2007/PartnerControls"/>
    <xsd:element name="IP_Obec1" ma:index="3" nillable="true" ma:displayName="Obec" ma:list="{9da35c43-c599-4343-90ec-fc877205cf63}" ma:internalName="IP_Obec1" ma:showField="Title" ma:web="91029c93-4b97-4619-ac33-543edda4b08a">
      <xsd:simpleType>
        <xsd:restriction base="dms:Lookup"/>
      </xsd:simpleType>
    </xsd:element>
    <xsd:element name="IP_Oblast" ma:index="12" nillable="true" ma:displayName="Oblast" ma:list="{43b85042-8334-4b4b-8df3-4a57ebeb794c}" ma:internalName="IP_Oblast" ma:readOnly="false" ma:showField="Title" ma:web="91029c93-4b97-4619-ac33-543edda4b08a">
      <xsd:simpleType>
        <xsd:restriction base="dms:Lookup"/>
      </xsd:simpleType>
    </xsd:element>
    <xsd:element name="IP_PlatnostOd" ma:index="13" nillable="true" ma:displayName="Platnost od" ma:format="DateOnly" ma:internalName="IP_PlatnostOd" ma:readOnly="false">
      <xsd:simpleType>
        <xsd:restriction base="dms:DateTime"/>
      </xsd:simpleType>
    </xsd:element>
    <xsd:element name="IP_Rok" ma:index="14" nillable="true" ma:displayName="Rok" ma:description="IP_Rok" ma:format="Dropdown" ma:internalName="IP_Rok" ma:readOnly="false">
      <xsd:simpleType>
        <xsd:restriction base="dms:Choice">
          <xsd:enumeration value="2004"/>
          <xsd:enumeration value="F2004"/>
          <xsd:enumeration value="2005"/>
          <xsd:enumeration value="F2005"/>
          <xsd:enumeration value="2006"/>
          <xsd:enumeration value="F2006"/>
          <xsd:enumeration value="2007"/>
          <xsd:enumeration value="F2007"/>
          <xsd:enumeration value="2008"/>
          <xsd:enumeration value="F2008"/>
          <xsd:enumeration value="2009"/>
          <xsd:enumeration value="F2009"/>
          <xsd:enumeration value="2010"/>
          <xsd:enumeration value="F2010"/>
          <xsd:enumeration value="2011"/>
          <xsd:enumeration value="F2011"/>
          <xsd:enumeration value="2012"/>
          <xsd:enumeration value="F2012"/>
          <xsd:enumeration value="2013"/>
          <xsd:enumeration value="F2013"/>
          <xsd:enumeration value="2014"/>
          <xsd:enumeration value="F2014"/>
          <xsd:enumeration value="2015"/>
          <xsd:enumeration value="F2015"/>
          <xsd:enumeration value="2016"/>
          <xsd:enumeration value="F2016"/>
          <xsd:enumeration value="2017"/>
          <xsd:enumeration value="F2017"/>
          <xsd:enumeration value="2018"/>
          <xsd:enumeration value="F2018"/>
          <xsd:enumeration value="2019"/>
          <xsd:enumeration value="F2019"/>
          <xsd:enumeration value="2020"/>
          <xsd:enumeration value="F2020"/>
        </xsd:restriction>
      </xsd:simpleType>
    </xsd:element>
    <xsd:element name="IP_Stredisko" ma:index="15" nillable="true" ma:displayName="Středisko" ma:list="{b3b7a840-b5b0-4b02-9270-92cabcf2a4e1}" ma:internalName="IP_Stredisko" ma:readOnly="false" ma:showField="Title" ma:web="91029c93-4b97-4619-ac33-543edda4b08a">
      <xsd:simpleType>
        <xsd:restriction base="dms:Lookup"/>
      </xsd:simpleType>
    </xsd:element>
    <xsd:element name="IP_TypKalkulace" ma:index="16" nillable="true" ma:displayName="Typ kalkulace" ma:default="Smluvní" ma:description="IP_TypKalkulace" ma:format="Dropdown" ma:internalName="IP_TypKalkulace" ma:readOnly="false">
      <xsd:simpleType>
        <xsd:restriction base="dms:Choice">
          <xsd:enumeration value="MZE"/>
          <xsd:enumeration value="Smluvní"/>
          <xsd:enumeration value="Nesledová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2F736-181B-4C5D-AF94-C8E6F3E93422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4c7af1d2-5be2-4faf-b130-39baa7c9f707"/>
    <ds:schemaRef ds:uri="http://schemas.openxmlformats.org/package/2006/metadata/core-properties"/>
    <ds:schemaRef ds:uri="ed81b27d-22d0-49f0-abb9-6858e255734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61DFE0-8F3B-40C8-A8F8-0BD440F41F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B0194-D0CC-445E-B629-771813A17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81b27d-22d0-49f0-abb9-6858e255734c"/>
    <ds:schemaRef ds:uri="4c7af1d2-5be2-4faf-b130-39baa7c9f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kalkulace 2020</vt:lpstr>
      <vt:lpstr>DSC přehled</vt:lpstr>
      <vt:lpstr>číselník středisek</vt:lpstr>
      <vt:lpstr>DVSC</vt:lpstr>
      <vt:lpstr>JDSC</vt:lpstr>
      <vt:lpstr>'kalkulace 2020'!Oblast_tisku</vt:lpstr>
      <vt:lpstr>'kalkulace 2020'!Print_Area</vt:lpstr>
    </vt:vector>
  </TitlesOfParts>
  <Company>Čevak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Vrána Jan</dc:creator>
  <cp:lastModifiedBy>uzivatel</cp:lastModifiedBy>
  <cp:lastPrinted>2021-10-07T05:43:04Z</cp:lastPrinted>
  <dcterms:created xsi:type="dcterms:W3CDTF">2014-09-04T11:28:48Z</dcterms:created>
  <dcterms:modified xsi:type="dcterms:W3CDTF">2021-11-09T06:45:46Z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0x010100B820D56039E34E4888076D904F016305</vt:lpwstr>
  </property>
</Properties>
</file>